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namedSheetViews/namedSheetView1.xml" ContentType="application/vnd.ms-excel.namedsheetviews+xml"/>
  <Override PartName="/xl/namedSheetViews/namedSheetView2.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namedSheetViews/namedSheetView3.xml" ContentType="application/vnd.ms-excel.namedsheetviews+xml"/>
  <Override PartName="/xl/comments2.xml" ContentType="application/vnd.openxmlformats-officedocument.spreadsheetml.comments+xml"/>
  <Override PartName="/xl/threadedComments/threadedComment2.xml" ContentType="application/vnd.ms-excel.threadedcomments+xml"/>
  <Override PartName="/xl/namedSheetViews/namedSheetView4.xml" ContentType="application/vnd.ms-excel.namedsheetviews+xml"/>
  <Override PartName="/xl/comments3.xml" ContentType="application/vnd.openxmlformats-officedocument.spreadsheetml.comments+xml"/>
  <Override PartName="/xl/threadedComments/threadedComment3.xml" ContentType="application/vnd.ms-excel.threadedcomments+xml"/>
  <Override PartName="/xl/namedSheetViews/namedSheetView5.xml" ContentType="application/vnd.ms-excel.namedsheetview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cdp076-my.sharepoint.com/personal/anvita_dulluri_cdp_net/Documents/"/>
    </mc:Choice>
  </mc:AlternateContent>
  <xr:revisionPtr revIDLastSave="0" documentId="8_{C50A349C-57C8-4E8A-8CC4-E7C669C065B8}" xr6:coauthVersionLast="47" xr6:coauthVersionMax="47" xr10:uidLastSave="{00000000-0000-0000-0000-000000000000}"/>
  <bookViews>
    <workbookView xWindow="-110" yWindow="-110" windowWidth="19420" windowHeight="10300" firstSheet="5" activeTab="5" xr2:uid="{2447501F-EF9E-4D57-9E50-F1ACBB5992F1}"/>
  </bookViews>
  <sheets>
    <sheet name="Cover sheet" sheetId="7" state="hidden" r:id="rId1"/>
    <sheet name="Overview of GRI standards (old)" sheetId="4" state="hidden" r:id="rId2"/>
    <sheet name="GRI 101" sheetId="1" state="hidden" r:id="rId3"/>
    <sheet name="GRI 101 ONLY (2)" sheetId="16" state="hidden" r:id="rId4"/>
    <sheet name="Process Note" sheetId="17" state="hidden" r:id="rId5"/>
    <sheet name="Introduction" sheetId="35" r:id="rId6"/>
    <sheet name="GRI 102" sheetId="32" r:id="rId7"/>
    <sheet name="GRI 103" sheetId="33" r:id="rId8"/>
    <sheet name="GRI Climate Change (draft)" sheetId="21" state="hidden" r:id="rId9"/>
    <sheet name="GRI CC Energy sectors (draft)" sheetId="22" state="hidden" r:id="rId10"/>
    <sheet name="GRI 101 " sheetId="14" state="hidden" r:id="rId11"/>
    <sheet name="Stats_101" sheetId="18" state="hidden" r:id="rId12"/>
    <sheet name="Analysis-CC" sheetId="23" state="hidden" r:id="rId13"/>
    <sheet name="Analysis-CC Energy" sheetId="26" state="hidden" r:id="rId14"/>
    <sheet name="GRI 2" sheetId="9" state="hidden" r:id="rId15"/>
    <sheet name="Taxonomy data points - ALL" sheetId="8" state="hidden" r:id="rId16"/>
    <sheet name="GRI 3" sheetId="10" state="hidden" r:id="rId17"/>
    <sheet name="GRI 200 disclosures ONLY" sheetId="11" state="hidden" r:id="rId18"/>
    <sheet name="GRI 400 disclosures ONLY" sheetId="13" state="hidden" r:id="rId19"/>
    <sheet name="GRI 300 disclosures" sheetId="12" state="hidden" r:id="rId20"/>
  </sheets>
  <definedNames>
    <definedName name="_xlnm._FilterDatabase" localSheetId="10" hidden="1">'GRI 101 '!$A$2:$U$130</definedName>
    <definedName name="_xlnm._FilterDatabase" localSheetId="3" hidden="1">'GRI 101 ONLY (2)'!$A$2:$H$2</definedName>
    <definedName name="_xlnm._FilterDatabase" localSheetId="6" hidden="1">'GRI 102'!$A$3:$L$154</definedName>
    <definedName name="_xlnm._FilterDatabase" localSheetId="7" hidden="1">'GRI 103'!$B$3:$L$37</definedName>
    <definedName name="_xlnm._FilterDatabase" localSheetId="17" hidden="1">'GRI 200 disclosures ONLY'!$A$2:$H$2</definedName>
    <definedName name="_xlnm._FilterDatabase" localSheetId="16" hidden="1">'GRI 3'!$A$2:$I$2</definedName>
    <definedName name="_xlnm._FilterDatabase" localSheetId="18" hidden="1">'GRI 400 disclosures ONLY'!$A$2:$I$2</definedName>
    <definedName name="_xlnm._FilterDatabase" localSheetId="9" hidden="1">'GRI CC Energy sectors (draft)'!$A$1:$V$40</definedName>
    <definedName name="_xlnm._FilterDatabase" localSheetId="8" hidden="1">'GRI Climate Change (draft)'!$A$1:$U$136</definedName>
    <definedName name="_xlnm._FilterDatabase" localSheetId="15" hidden="1">'Taxonomy data points - ALL'!$A$2:$I$2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4" i="17" l="1"/>
  <c r="D75" i="17"/>
  <c r="F17" i="18"/>
  <c r="U31" i="14" a="1"/>
  <c r="U31" i="14" s="1"/>
  <c r="U32" i="14" a="1"/>
  <c r="U32" i="14" s="1"/>
  <c r="U33" i="14" a="1"/>
  <c r="U33" i="14" s="1"/>
  <c r="U34" i="14" a="1"/>
  <c r="U34" i="14" s="1"/>
  <c r="U35" i="14" a="1"/>
  <c r="U35" i="14" s="1"/>
  <c r="U36" i="14" a="1"/>
  <c r="U36" i="14" s="1"/>
  <c r="U37" i="14" a="1"/>
  <c r="U37" i="14" s="1"/>
  <c r="U38" i="14" a="1"/>
  <c r="U38" i="14" s="1"/>
  <c r="U39" i="14" a="1"/>
  <c r="U39" i="14" s="1"/>
  <c r="U40" i="14" a="1"/>
  <c r="U40" i="14" s="1"/>
  <c r="U41" i="14" a="1"/>
  <c r="U41" i="14" s="1"/>
  <c r="U42" i="14" a="1"/>
  <c r="U42" i="14" s="1"/>
  <c r="U43" i="14" a="1"/>
  <c r="U43" i="14" s="1"/>
  <c r="U44" i="14" a="1"/>
  <c r="U44" i="14" s="1"/>
  <c r="U45" i="14" a="1"/>
  <c r="U45" i="14" s="1"/>
  <c r="U46" i="14" a="1"/>
  <c r="U46" i="14" s="1"/>
  <c r="U47" i="14" a="1"/>
  <c r="U47" i="14" s="1"/>
  <c r="U48" i="14" a="1"/>
  <c r="U48" i="14" s="1"/>
  <c r="U49" i="14" a="1"/>
  <c r="U49" i="14" s="1"/>
  <c r="U50" i="14" a="1"/>
  <c r="U50" i="14" s="1"/>
  <c r="U51" i="14" a="1"/>
  <c r="U51" i="14" s="1"/>
  <c r="U52" i="14" a="1"/>
  <c r="U52" i="14" s="1"/>
  <c r="U53" i="14" a="1"/>
  <c r="U53" i="14" s="1"/>
  <c r="U54" i="14" a="1"/>
  <c r="U54" i="14" s="1"/>
  <c r="U55" i="14" a="1"/>
  <c r="U55" i="14" s="1"/>
  <c r="U56" i="14" a="1"/>
  <c r="U56" i="14" s="1"/>
  <c r="U57" i="14" a="1"/>
  <c r="U57" i="14" s="1"/>
  <c r="U58" i="14" a="1"/>
  <c r="U58" i="14"/>
  <c r="U59" i="14" a="1"/>
  <c r="U59" i="14" s="1"/>
  <c r="U60" i="14" a="1"/>
  <c r="U60" i="14" s="1"/>
  <c r="U61" i="14" a="1"/>
  <c r="U61" i="14" s="1"/>
  <c r="U62" i="14" a="1"/>
  <c r="U62" i="14" s="1"/>
  <c r="U63" i="14" a="1"/>
  <c r="U63" i="14" s="1"/>
  <c r="U64" i="14" a="1"/>
  <c r="U64" i="14" s="1"/>
  <c r="U65" i="14" a="1"/>
  <c r="U65" i="14" s="1"/>
  <c r="U66" i="14" a="1"/>
  <c r="U66" i="14" s="1"/>
  <c r="U67" i="14" a="1"/>
  <c r="U67" i="14" s="1"/>
  <c r="U68" i="14" a="1"/>
  <c r="U68" i="14" s="1"/>
  <c r="U69" i="14" a="1"/>
  <c r="U69" i="14" s="1"/>
  <c r="U70" i="14" a="1"/>
  <c r="U70" i="14" s="1"/>
  <c r="U71" i="14" a="1"/>
  <c r="U71" i="14" s="1"/>
  <c r="U72" i="14" a="1"/>
  <c r="U72" i="14" s="1"/>
  <c r="U73" i="14" a="1"/>
  <c r="U73" i="14" s="1"/>
  <c r="U74" i="14" a="1"/>
  <c r="U74" i="14" s="1"/>
  <c r="U75" i="14" a="1"/>
  <c r="U75" i="14" s="1"/>
  <c r="U76" i="14" a="1"/>
  <c r="U76" i="14" s="1"/>
  <c r="U77" i="14" a="1"/>
  <c r="U77" i="14" s="1"/>
  <c r="U78" i="14" a="1"/>
  <c r="U78" i="14" s="1"/>
  <c r="U79" i="14" a="1"/>
  <c r="U79" i="14" s="1"/>
  <c r="U80" i="14" a="1"/>
  <c r="U80" i="14" s="1"/>
  <c r="U81" i="14" a="1"/>
  <c r="U81" i="14" s="1"/>
  <c r="U82" i="14" a="1"/>
  <c r="U82" i="14" s="1"/>
  <c r="U83" i="14" a="1"/>
  <c r="U83" i="14" s="1"/>
  <c r="U84" i="14" a="1"/>
  <c r="U84" i="14"/>
  <c r="U85" i="14" a="1"/>
  <c r="U85" i="14" s="1"/>
  <c r="U86" i="14" a="1"/>
  <c r="U86" i="14" s="1"/>
  <c r="U87" i="14" a="1"/>
  <c r="U87" i="14" s="1"/>
  <c r="U88" i="14" a="1"/>
  <c r="U88" i="14" s="1"/>
  <c r="U89" i="14" a="1"/>
  <c r="U89" i="14" s="1"/>
  <c r="U90" i="14" a="1"/>
  <c r="U90" i="14" s="1"/>
  <c r="U91" i="14" a="1"/>
  <c r="U91" i="14" s="1"/>
  <c r="U92" i="14" a="1"/>
  <c r="U92" i="14" s="1"/>
  <c r="U93" i="14" a="1"/>
  <c r="U93" i="14"/>
  <c r="U94" i="14" a="1"/>
  <c r="U94" i="14" s="1"/>
  <c r="U95" i="14" a="1"/>
  <c r="U95" i="14" s="1"/>
  <c r="U96" i="14" a="1"/>
  <c r="U96" i="14" s="1"/>
  <c r="U97" i="14" a="1"/>
  <c r="U97" i="14" s="1"/>
  <c r="U98" i="14" a="1"/>
  <c r="U98" i="14" s="1"/>
  <c r="U99" i="14" a="1"/>
  <c r="U99" i="14" s="1"/>
  <c r="U100" i="14" a="1"/>
  <c r="U100" i="14"/>
  <c r="U101" i="14" a="1"/>
  <c r="U101" i="14" s="1"/>
  <c r="U102" i="14" a="1"/>
  <c r="U102" i="14" s="1"/>
  <c r="U103" i="14" a="1"/>
  <c r="U103" i="14" s="1"/>
  <c r="U104" i="14" a="1"/>
  <c r="U104" i="14" s="1"/>
  <c r="U105" i="14" a="1"/>
  <c r="U105" i="14" s="1"/>
  <c r="U106" i="14" a="1"/>
  <c r="U106" i="14" s="1"/>
  <c r="U107" i="14" a="1"/>
  <c r="U107" i="14" s="1"/>
  <c r="U108" i="14" a="1"/>
  <c r="U108" i="14" s="1"/>
  <c r="U109" i="14" a="1"/>
  <c r="U109" i="14" s="1"/>
  <c r="U110" i="14" a="1"/>
  <c r="U110" i="14" s="1"/>
  <c r="U111" i="14" a="1"/>
  <c r="U111" i="14" s="1"/>
  <c r="U112" i="14" a="1"/>
  <c r="U112" i="14" s="1"/>
  <c r="U113" i="14" a="1"/>
  <c r="U113" i="14" s="1"/>
  <c r="U114" i="14" a="1"/>
  <c r="U114" i="14" s="1"/>
  <c r="U115" i="14" a="1"/>
  <c r="U115" i="14" s="1"/>
  <c r="U116" i="14" a="1"/>
  <c r="U116" i="14" s="1"/>
  <c r="U117" i="14" a="1"/>
  <c r="U117" i="14" s="1"/>
  <c r="U118" i="14" a="1"/>
  <c r="U118" i="14" s="1"/>
  <c r="U119" i="14" a="1"/>
  <c r="U119" i="14" s="1"/>
  <c r="U120" i="14" a="1"/>
  <c r="U120" i="14" s="1"/>
  <c r="U121" i="14" a="1"/>
  <c r="U121" i="14" s="1"/>
  <c r="U122" i="14" a="1"/>
  <c r="U122" i="14" s="1"/>
  <c r="U123" i="14" a="1"/>
  <c r="U123" i="14" s="1"/>
  <c r="U124" i="14" a="1"/>
  <c r="U124" i="14"/>
  <c r="U125" i="14" a="1"/>
  <c r="U125" i="14" s="1"/>
  <c r="U126" i="14" a="1"/>
  <c r="U126" i="14" s="1"/>
  <c r="U127" i="14" a="1"/>
  <c r="U127" i="14" s="1"/>
  <c r="U128" i="14" a="1"/>
  <c r="U128" i="14" s="1"/>
  <c r="U129" i="14" a="1"/>
  <c r="U129" i="14" s="1"/>
  <c r="U130" i="14" a="1"/>
  <c r="U130" i="14" s="1"/>
  <c r="U20" i="14" a="1"/>
  <c r="U20" i="14" s="1"/>
  <c r="U21" i="14" a="1"/>
  <c r="U21" i="14" s="1"/>
  <c r="U22" i="14" a="1"/>
  <c r="U22" i="14" s="1"/>
  <c r="U23" i="14" a="1"/>
  <c r="U23" i="14" s="1"/>
  <c r="U24" i="14" a="1"/>
  <c r="U24" i="14" s="1"/>
  <c r="U25" i="14" a="1"/>
  <c r="U25" i="14" s="1"/>
  <c r="U26" i="14" a="1"/>
  <c r="U26" i="14" s="1"/>
  <c r="U27" i="14" a="1"/>
  <c r="U27" i="14" s="1"/>
  <c r="U28" i="14" a="1"/>
  <c r="U28" i="14" s="1"/>
  <c r="U29" i="14" a="1"/>
  <c r="U29" i="14" s="1"/>
  <c r="U30" i="14" a="1"/>
  <c r="U30" i="14" s="1"/>
  <c r="U4" i="14" a="1"/>
  <c r="U4" i="14" s="1"/>
  <c r="U5" i="14" a="1"/>
  <c r="U5" i="14" s="1"/>
  <c r="U6" i="14" a="1"/>
  <c r="U6" i="14" s="1"/>
  <c r="U7" i="14" a="1"/>
  <c r="U7" i="14" s="1"/>
  <c r="U8" i="14" a="1"/>
  <c r="U8" i="14" s="1"/>
  <c r="U9" i="14" a="1"/>
  <c r="U9" i="14" s="1"/>
  <c r="U10" i="14" a="1"/>
  <c r="U10" i="14" s="1"/>
  <c r="U11" i="14" a="1"/>
  <c r="U11" i="14" s="1"/>
  <c r="U12" i="14" a="1"/>
  <c r="U12" i="14" s="1"/>
  <c r="U13" i="14" a="1"/>
  <c r="U13" i="14" s="1"/>
  <c r="U14" i="14" a="1"/>
  <c r="U14" i="14" s="1"/>
  <c r="U15" i="14" a="1"/>
  <c r="U15" i="14" s="1"/>
  <c r="U16" i="14" a="1"/>
  <c r="U16" i="14" s="1"/>
  <c r="U17" i="14" a="1"/>
  <c r="U17" i="14" s="1"/>
  <c r="U18" i="14" a="1"/>
  <c r="U18" i="14" s="1"/>
  <c r="U19" i="14" a="1"/>
  <c r="U19" i="14" s="1"/>
  <c r="F26" i="18"/>
  <c r="N24" i="26"/>
  <c r="L25" i="26"/>
  <c r="M25" i="26"/>
  <c r="J18" i="26"/>
  <c r="J19" i="26"/>
  <c r="J20" i="26"/>
  <c r="J21" i="26"/>
  <c r="J17" i="26"/>
  <c r="I18" i="26"/>
  <c r="I19" i="26"/>
  <c r="I20" i="26"/>
  <c r="I21" i="26"/>
  <c r="I17" i="26"/>
  <c r="H18" i="26"/>
  <c r="H19" i="26"/>
  <c r="H20" i="26"/>
  <c r="H21" i="26"/>
  <c r="H17" i="26"/>
  <c r="G18" i="26"/>
  <c r="G19" i="26"/>
  <c r="G20" i="26"/>
  <c r="G21" i="26"/>
  <c r="G17" i="26"/>
  <c r="L3" i="26"/>
  <c r="F18" i="26"/>
  <c r="F19" i="26"/>
  <c r="F20" i="26"/>
  <c r="F21" i="26"/>
  <c r="F17" i="26"/>
  <c r="E11" i="26" l="1"/>
  <c r="E12" i="26"/>
  <c r="D11" i="26"/>
  <c r="D12" i="26"/>
  <c r="W3" i="22" l="1" a="1"/>
  <c r="W3" i="22" s="1"/>
  <c r="W4" i="22" a="1"/>
  <c r="W4" i="22" s="1"/>
  <c r="W5" i="22" a="1"/>
  <c r="W5" i="22" s="1"/>
  <c r="W6" i="22" a="1"/>
  <c r="W6" i="22" s="1"/>
  <c r="W7" i="22" a="1"/>
  <c r="W7" i="22" s="1"/>
  <c r="W8" i="22" a="1"/>
  <c r="W8" i="22" s="1"/>
  <c r="W9" i="22" a="1"/>
  <c r="W9" i="22" s="1"/>
  <c r="W10" i="22" a="1"/>
  <c r="W10" i="22" s="1"/>
  <c r="W11" i="22" a="1"/>
  <c r="W11" i="22" s="1"/>
  <c r="W12" i="22" a="1"/>
  <c r="W12" i="22" s="1"/>
  <c r="W13" i="22" a="1"/>
  <c r="W13" i="22" s="1"/>
  <c r="W14" i="22" a="1"/>
  <c r="W14" i="22" s="1"/>
  <c r="W15" i="22" a="1"/>
  <c r="W15" i="22" s="1"/>
  <c r="W16" i="22" a="1"/>
  <c r="W16" i="22" s="1"/>
  <c r="W17" i="22" a="1"/>
  <c r="W17" i="22" s="1"/>
  <c r="W18" i="22" a="1"/>
  <c r="W18" i="22" s="1"/>
  <c r="W19" i="22" a="1"/>
  <c r="W19" i="22" s="1"/>
  <c r="W20" i="22" a="1"/>
  <c r="W20" i="22" s="1"/>
  <c r="W21" i="22" a="1"/>
  <c r="W21" i="22" s="1"/>
  <c r="W22" i="22" a="1"/>
  <c r="W22" i="22" s="1"/>
  <c r="W23" i="22" a="1"/>
  <c r="W23" i="22" s="1"/>
  <c r="W24" i="22" a="1"/>
  <c r="W24" i="22" s="1"/>
  <c r="W25" i="22" a="1"/>
  <c r="W25" i="22" s="1"/>
  <c r="W26" i="22" a="1"/>
  <c r="W26" i="22" s="1"/>
  <c r="W27" i="22" a="1"/>
  <c r="W27" i="22" s="1"/>
  <c r="W28" i="22" a="1"/>
  <c r="W28" i="22" s="1"/>
  <c r="W29" i="22" a="1"/>
  <c r="W29" i="22" s="1"/>
  <c r="W30" i="22" a="1"/>
  <c r="W30" i="22" s="1"/>
  <c r="W31" i="22" a="1"/>
  <c r="W31" i="22" s="1"/>
  <c r="W32" i="22" a="1"/>
  <c r="W32" i="22" s="1"/>
  <c r="W33" i="22" a="1"/>
  <c r="W33" i="22" s="1"/>
  <c r="W34" i="22" a="1"/>
  <c r="W34" i="22" s="1"/>
  <c r="W35" i="22" a="1"/>
  <c r="W35" i="22" s="1"/>
  <c r="W36" i="22" a="1"/>
  <c r="W36" i="22" s="1"/>
  <c r="W37" i="22" a="1"/>
  <c r="W37" i="22" s="1"/>
  <c r="W38" i="22" a="1"/>
  <c r="W38" i="22" s="1"/>
  <c r="W39" i="22" a="1"/>
  <c r="W39" i="22" s="1"/>
  <c r="W40" i="22" a="1"/>
  <c r="W40" i="22" s="1"/>
  <c r="W2" i="22" a="1"/>
  <c r="W2" i="22" s="1"/>
  <c r="V2" i="22" a="1"/>
  <c r="V2" i="22" s="1"/>
  <c r="E5" i="26"/>
  <c r="D6" i="26"/>
  <c r="E6" i="26" s="1"/>
  <c r="V3" i="22" a="1"/>
  <c r="V3" i="22" s="1"/>
  <c r="V4" i="22" a="1"/>
  <c r="V4" i="22" s="1"/>
  <c r="V5" i="22" a="1"/>
  <c r="V5" i="22" s="1"/>
  <c r="V6" i="22" a="1"/>
  <c r="V6" i="22" s="1"/>
  <c r="V7" i="22" a="1"/>
  <c r="V7" i="22" s="1"/>
  <c r="V8" i="22" a="1"/>
  <c r="V8" i="22" s="1"/>
  <c r="V9" i="22" a="1"/>
  <c r="V9" i="22" s="1"/>
  <c r="V10" i="22" a="1"/>
  <c r="V10" i="22" s="1"/>
  <c r="V11" i="22" a="1"/>
  <c r="V11" i="22" s="1"/>
  <c r="V12" i="22" a="1"/>
  <c r="V12" i="22" s="1"/>
  <c r="V13" i="22" a="1"/>
  <c r="V13" i="22" s="1"/>
  <c r="V14" i="22" a="1"/>
  <c r="V14" i="22" s="1"/>
  <c r="V15" i="22" a="1"/>
  <c r="V15" i="22" s="1"/>
  <c r="V16" i="22" a="1"/>
  <c r="V16" i="22" s="1"/>
  <c r="V17" i="22" a="1"/>
  <c r="V17" i="22" s="1"/>
  <c r="V18" i="22" a="1"/>
  <c r="V18" i="22" s="1"/>
  <c r="V19" i="22" a="1"/>
  <c r="V19" i="22" s="1"/>
  <c r="V20" i="22" a="1"/>
  <c r="V20" i="22" s="1"/>
  <c r="V21" i="22" a="1"/>
  <c r="V21" i="22" s="1"/>
  <c r="V22" i="22" a="1"/>
  <c r="V22" i="22" s="1"/>
  <c r="V23" i="22" a="1"/>
  <c r="V23" i="22" s="1"/>
  <c r="V24" i="22" a="1"/>
  <c r="V24" i="22" s="1"/>
  <c r="V25" i="22" a="1"/>
  <c r="V25" i="22" s="1"/>
  <c r="V26" i="22" a="1"/>
  <c r="V26" i="22" s="1"/>
  <c r="V27" i="22" a="1"/>
  <c r="V27" i="22" s="1"/>
  <c r="V28" i="22" a="1"/>
  <c r="V28" i="22" s="1"/>
  <c r="V29" i="22" a="1"/>
  <c r="V29" i="22" s="1"/>
  <c r="V30" i="22" a="1"/>
  <c r="V30" i="22" s="1"/>
  <c r="V31" i="22" a="1"/>
  <c r="V31" i="22" s="1"/>
  <c r="V32" i="22" a="1"/>
  <c r="V32" i="22" s="1"/>
  <c r="V33" i="22" a="1"/>
  <c r="V33" i="22" s="1"/>
  <c r="V34" i="22" a="1"/>
  <c r="V34" i="22" s="1"/>
  <c r="V35" i="22" a="1"/>
  <c r="V35" i="22" s="1"/>
  <c r="V36" i="22" a="1"/>
  <c r="V36" i="22" s="1"/>
  <c r="V37" i="22" a="1"/>
  <c r="V37" i="22" s="1"/>
  <c r="V38" i="22" a="1"/>
  <c r="V38" i="22" s="1"/>
  <c r="V39" i="22" a="1"/>
  <c r="V39" i="22" s="1"/>
  <c r="V40" i="22" a="1"/>
  <c r="V40" i="22" s="1"/>
  <c r="E7" i="26" l="1"/>
  <c r="D8" i="26"/>
  <c r="E8" i="26" s="1"/>
  <c r="F8" i="26" s="1"/>
  <c r="F9" i="26" s="1"/>
  <c r="D7" i="26"/>
  <c r="D9" i="26" s="1"/>
  <c r="E9" i="26" l="1"/>
  <c r="U66" i="21" l="1" a="1"/>
  <c r="U66" i="21" s="1"/>
  <c r="J22" i="26"/>
  <c r="G22" i="26"/>
  <c r="L18" i="26"/>
  <c r="L19" i="26"/>
  <c r="L20" i="26"/>
  <c r="L21" i="26"/>
  <c r="L17" i="26"/>
  <c r="K18" i="26"/>
  <c r="K19" i="26"/>
  <c r="K20" i="26"/>
  <c r="K21" i="26"/>
  <c r="K17" i="26"/>
  <c r="E17" i="26"/>
  <c r="E18" i="26"/>
  <c r="M18" i="26" s="1"/>
  <c r="E19" i="26"/>
  <c r="E20" i="26"/>
  <c r="M20" i="26" s="1"/>
  <c r="E21" i="26"/>
  <c r="M21" i="26" s="1"/>
  <c r="G23" i="26" l="1"/>
  <c r="G25" i="26"/>
  <c r="J23" i="26"/>
  <c r="J25" i="26"/>
  <c r="E13" i="26"/>
  <c r="D13" i="26"/>
  <c r="N20" i="26"/>
  <c r="N19" i="26"/>
  <c r="I22" i="26"/>
  <c r="N21" i="26"/>
  <c r="N18" i="26"/>
  <c r="K22" i="26"/>
  <c r="K25" i="26" s="1"/>
  <c r="N17" i="26"/>
  <c r="M19" i="26"/>
  <c r="H22" i="26"/>
  <c r="F22" i="26"/>
  <c r="E22" i="26"/>
  <c r="M17" i="26"/>
  <c r="I23" i="26" l="1"/>
  <c r="I25" i="26"/>
  <c r="F23" i="26"/>
  <c r="F25" i="26"/>
  <c r="H23" i="26"/>
  <c r="H25" i="26"/>
  <c r="N23" i="26"/>
  <c r="N25" i="26" l="1"/>
  <c r="I18" i="23"/>
  <c r="I19" i="23"/>
  <c r="I20" i="23"/>
  <c r="I21" i="23"/>
  <c r="I22" i="23"/>
  <c r="I23" i="23"/>
  <c r="I24" i="23"/>
  <c r="I25" i="23"/>
  <c r="I26" i="23"/>
  <c r="H18" i="23"/>
  <c r="H19" i="23"/>
  <c r="H20" i="23"/>
  <c r="H21" i="23"/>
  <c r="H22" i="23"/>
  <c r="H23" i="23"/>
  <c r="H24" i="23"/>
  <c r="H25" i="23"/>
  <c r="H26" i="23"/>
  <c r="I17" i="23"/>
  <c r="H17" i="23"/>
  <c r="G17" i="23"/>
  <c r="G18" i="23"/>
  <c r="G19" i="23"/>
  <c r="G20" i="23"/>
  <c r="G21" i="23"/>
  <c r="G22" i="23"/>
  <c r="G23" i="23"/>
  <c r="G24" i="23"/>
  <c r="G25" i="23"/>
  <c r="G26" i="23"/>
  <c r="F18" i="23"/>
  <c r="F17" i="23"/>
  <c r="F19" i="23"/>
  <c r="F20" i="23"/>
  <c r="F21" i="23"/>
  <c r="F22" i="23"/>
  <c r="F23" i="23"/>
  <c r="F24" i="23"/>
  <c r="F25" i="23"/>
  <c r="F26" i="23"/>
  <c r="E18" i="23"/>
  <c r="E19" i="23"/>
  <c r="E20" i="23"/>
  <c r="E21" i="23"/>
  <c r="E22" i="23"/>
  <c r="E23" i="23"/>
  <c r="E24" i="23"/>
  <c r="E25" i="23"/>
  <c r="E26" i="23"/>
  <c r="E17" i="23"/>
  <c r="D6" i="23"/>
  <c r="D8" i="23" s="1"/>
  <c r="D49" i="17"/>
  <c r="C17" i="23"/>
  <c r="C26" i="23"/>
  <c r="C25" i="23"/>
  <c r="C23" i="23"/>
  <c r="C24" i="23"/>
  <c r="C18" i="23"/>
  <c r="C19" i="23"/>
  <c r="C20" i="23"/>
  <c r="C21" i="23"/>
  <c r="C22" i="23"/>
  <c r="F27" i="23" l="1"/>
  <c r="F28" i="23" s="1"/>
  <c r="K24" i="23"/>
  <c r="G27" i="23"/>
  <c r="G28" i="23" s="1"/>
  <c r="H27" i="23"/>
  <c r="J23" i="23"/>
  <c r="K22" i="23"/>
  <c r="K18" i="23"/>
  <c r="D13" i="23"/>
  <c r="J21" i="23"/>
  <c r="J17" i="23"/>
  <c r="J20" i="23"/>
  <c r="D12" i="23"/>
  <c r="K21" i="23"/>
  <c r="J26" i="23"/>
  <c r="K23" i="23"/>
  <c r="K19" i="23"/>
  <c r="K25" i="23"/>
  <c r="E27" i="23"/>
  <c r="J24" i="23"/>
  <c r="J25" i="23"/>
  <c r="K17" i="23"/>
  <c r="J22" i="23"/>
  <c r="K20" i="23"/>
  <c r="J19" i="23"/>
  <c r="J18" i="23"/>
  <c r="D11" i="23"/>
  <c r="K26" i="23"/>
  <c r="K28" i="23" l="1"/>
  <c r="U3" i="21" a="1"/>
  <c r="U3" i="21" s="1"/>
  <c r="U4" i="21" a="1"/>
  <c r="U4" i="21" s="1"/>
  <c r="U5" i="21" a="1"/>
  <c r="U5" i="21" s="1"/>
  <c r="U6" i="21" a="1"/>
  <c r="U6" i="21" s="1"/>
  <c r="U7" i="21" a="1"/>
  <c r="U7" i="21" s="1"/>
  <c r="U8" i="21" a="1"/>
  <c r="U8" i="21" s="1"/>
  <c r="U9" i="21" a="1"/>
  <c r="U9" i="21" s="1"/>
  <c r="U10" i="21" a="1"/>
  <c r="U10" i="21" s="1"/>
  <c r="U11" i="21" a="1"/>
  <c r="U11" i="21" s="1"/>
  <c r="U12" i="21" a="1"/>
  <c r="U12" i="21" s="1"/>
  <c r="U13" i="21" a="1"/>
  <c r="U13" i="21" s="1"/>
  <c r="U14" i="21" a="1"/>
  <c r="U14" i="21" s="1"/>
  <c r="U15" i="21" a="1"/>
  <c r="U15" i="21" s="1"/>
  <c r="U16" i="21" a="1"/>
  <c r="U16" i="21" s="1"/>
  <c r="U17" i="21" a="1"/>
  <c r="U17" i="21" s="1"/>
  <c r="U18" i="21" a="1"/>
  <c r="U18" i="21" s="1"/>
  <c r="U19" i="21" a="1"/>
  <c r="U19" i="21" s="1"/>
  <c r="U20" i="21" a="1"/>
  <c r="U20" i="21" s="1"/>
  <c r="U21" i="21" a="1"/>
  <c r="U21" i="21" s="1"/>
  <c r="U22" i="21" a="1"/>
  <c r="U22" i="21" s="1"/>
  <c r="U23" i="21" a="1"/>
  <c r="U23" i="21" s="1"/>
  <c r="U24" i="21" a="1"/>
  <c r="U24" i="21" s="1"/>
  <c r="U25" i="21" a="1"/>
  <c r="U25" i="21" s="1"/>
  <c r="U26" i="21" a="1"/>
  <c r="U26" i="21" s="1"/>
  <c r="U27" i="21" a="1"/>
  <c r="U27" i="21" s="1"/>
  <c r="U28" i="21" a="1"/>
  <c r="U28" i="21" s="1"/>
  <c r="U29" i="21" a="1"/>
  <c r="U29" i="21" s="1"/>
  <c r="U30" i="21" a="1"/>
  <c r="U30" i="21" s="1"/>
  <c r="U31" i="21" a="1"/>
  <c r="U31" i="21" s="1"/>
  <c r="U32" i="21" a="1"/>
  <c r="U32" i="21" s="1"/>
  <c r="U33" i="21" a="1"/>
  <c r="U33" i="21" s="1"/>
  <c r="U34" i="21" a="1"/>
  <c r="U34" i="21" s="1"/>
  <c r="U35" i="21" a="1"/>
  <c r="U35" i="21" s="1"/>
  <c r="U36" i="21" a="1"/>
  <c r="U36" i="21" s="1"/>
  <c r="U37" i="21" a="1"/>
  <c r="U37" i="21" s="1"/>
  <c r="U38" i="21" a="1"/>
  <c r="U38" i="21" s="1"/>
  <c r="U39" i="21" a="1"/>
  <c r="U39" i="21" s="1"/>
  <c r="U40" i="21" a="1"/>
  <c r="U40" i="21" s="1"/>
  <c r="U41" i="21" a="1"/>
  <c r="U41" i="21" s="1"/>
  <c r="U42" i="21" a="1"/>
  <c r="U42" i="21" s="1"/>
  <c r="U43" i="21" a="1"/>
  <c r="U43" i="21" s="1"/>
  <c r="U44" i="21" a="1"/>
  <c r="U44" i="21" s="1"/>
  <c r="U45" i="21" a="1"/>
  <c r="U45" i="21" s="1"/>
  <c r="U46" i="21" a="1"/>
  <c r="U46" i="21" s="1"/>
  <c r="U47" i="21" a="1"/>
  <c r="U47" i="21" s="1"/>
  <c r="U48" i="21" a="1"/>
  <c r="U48" i="21" s="1"/>
  <c r="U49" i="21" a="1"/>
  <c r="U49" i="21" s="1"/>
  <c r="U50" i="21" a="1"/>
  <c r="U50" i="21" s="1"/>
  <c r="U51" i="21" a="1"/>
  <c r="U51" i="21" s="1"/>
  <c r="U52" i="21" a="1"/>
  <c r="U52" i="21" s="1"/>
  <c r="U53" i="21" a="1"/>
  <c r="U53" i="21" s="1"/>
  <c r="U54" i="21" a="1"/>
  <c r="U54" i="21" s="1"/>
  <c r="U55" i="21" a="1"/>
  <c r="U55" i="21" s="1"/>
  <c r="U56" i="21" a="1"/>
  <c r="U56" i="21" s="1"/>
  <c r="U57" i="21" a="1"/>
  <c r="U57" i="21" s="1"/>
  <c r="U58" i="21" a="1"/>
  <c r="U58" i="21" s="1"/>
  <c r="U59" i="21" a="1"/>
  <c r="U59" i="21" s="1"/>
  <c r="U60" i="21" a="1"/>
  <c r="U60" i="21" s="1"/>
  <c r="U61" i="21" a="1"/>
  <c r="U61" i="21" s="1"/>
  <c r="U62" i="21" a="1"/>
  <c r="U62" i="21" s="1"/>
  <c r="U63" i="21" a="1"/>
  <c r="U63" i="21" s="1"/>
  <c r="U64" i="21" a="1"/>
  <c r="U64" i="21" s="1"/>
  <c r="U65" i="21" a="1"/>
  <c r="U65" i="21" s="1"/>
  <c r="U67" i="21" a="1"/>
  <c r="U67" i="21" s="1"/>
  <c r="U68" i="21" a="1"/>
  <c r="U68" i="21" s="1"/>
  <c r="U69" i="21" a="1"/>
  <c r="U69" i="21" s="1"/>
  <c r="U70" i="21" a="1"/>
  <c r="U70" i="21" s="1"/>
  <c r="U71" i="21" a="1"/>
  <c r="U71" i="21" s="1"/>
  <c r="U72" i="21" a="1"/>
  <c r="U72" i="21" s="1"/>
  <c r="U73" i="21" a="1"/>
  <c r="U73" i="21" s="1"/>
  <c r="U74" i="21" a="1"/>
  <c r="U74" i="21" s="1"/>
  <c r="U75" i="21" a="1"/>
  <c r="U75" i="21" s="1"/>
  <c r="U76" i="21" a="1"/>
  <c r="U76" i="21" s="1"/>
  <c r="U77" i="21" a="1"/>
  <c r="U77" i="21" s="1"/>
  <c r="U78" i="21" a="1"/>
  <c r="U78" i="21" s="1"/>
  <c r="U79" i="21" a="1"/>
  <c r="U79" i="21" s="1"/>
  <c r="U80" i="21" a="1"/>
  <c r="U80" i="21" s="1"/>
  <c r="U81" i="21" a="1"/>
  <c r="U81" i="21" s="1"/>
  <c r="U82" i="21" a="1"/>
  <c r="U82" i="21" s="1"/>
  <c r="U83" i="21" a="1"/>
  <c r="U83" i="21" s="1"/>
  <c r="U84" i="21" a="1"/>
  <c r="U84" i="21" s="1"/>
  <c r="U85" i="21" a="1"/>
  <c r="U85" i="21" s="1"/>
  <c r="U86" i="21" a="1"/>
  <c r="U86" i="21" s="1"/>
  <c r="U87" i="21" a="1"/>
  <c r="U87" i="21" s="1"/>
  <c r="U88" i="21" a="1"/>
  <c r="U88" i="21" s="1"/>
  <c r="U89" i="21" a="1"/>
  <c r="U89" i="21" s="1"/>
  <c r="U90" i="21" a="1"/>
  <c r="U90" i="21" s="1"/>
  <c r="U91" i="21" a="1"/>
  <c r="U91" i="21" s="1"/>
  <c r="U92" i="21" a="1"/>
  <c r="U92" i="21" s="1"/>
  <c r="U93" i="21" a="1"/>
  <c r="U93" i="21" s="1"/>
  <c r="U94" i="21" a="1"/>
  <c r="U94" i="21" s="1"/>
  <c r="U95" i="21" a="1"/>
  <c r="U95" i="21" s="1"/>
  <c r="U96" i="21" a="1"/>
  <c r="U96" i="21" s="1"/>
  <c r="U97" i="21" a="1"/>
  <c r="U97" i="21" s="1"/>
  <c r="U98" i="21" a="1"/>
  <c r="U98" i="21" s="1"/>
  <c r="U99" i="21" a="1"/>
  <c r="U99" i="21" s="1"/>
  <c r="U100" i="21" a="1"/>
  <c r="U100" i="21" s="1"/>
  <c r="U101" i="21" a="1"/>
  <c r="U101" i="21" s="1"/>
  <c r="U102" i="21" a="1"/>
  <c r="U102" i="21" s="1"/>
  <c r="U103" i="21" a="1"/>
  <c r="U103" i="21" s="1"/>
  <c r="U104" i="21" a="1"/>
  <c r="U104" i="21" s="1"/>
  <c r="U105" i="21" a="1"/>
  <c r="U105" i="21" s="1"/>
  <c r="U106" i="21" a="1"/>
  <c r="U106" i="21" s="1"/>
  <c r="D7" i="23" s="1"/>
  <c r="U107" i="21" a="1"/>
  <c r="U107" i="21" s="1"/>
  <c r="U108" i="21" a="1"/>
  <c r="U108" i="21" s="1"/>
  <c r="U109" i="21" a="1"/>
  <c r="U109" i="21" s="1"/>
  <c r="U110" i="21" a="1"/>
  <c r="U110" i="21" s="1"/>
  <c r="U111" i="21" a="1"/>
  <c r="U111" i="21" s="1"/>
  <c r="U112" i="21" a="1"/>
  <c r="U112" i="21" s="1"/>
  <c r="U113" i="21" a="1"/>
  <c r="U113" i="21" s="1"/>
  <c r="U114" i="21" a="1"/>
  <c r="U114" i="21" s="1"/>
  <c r="U115" i="21" a="1"/>
  <c r="U115" i="21" s="1"/>
  <c r="U116" i="21" a="1"/>
  <c r="U116" i="21" s="1"/>
  <c r="U117" i="21" a="1"/>
  <c r="U117" i="21" s="1"/>
  <c r="U118" i="21" a="1"/>
  <c r="U118" i="21" s="1"/>
  <c r="U119" i="21" a="1"/>
  <c r="U119" i="21" s="1"/>
  <c r="U120" i="21" a="1"/>
  <c r="U120" i="21" s="1"/>
  <c r="U121" i="21" a="1"/>
  <c r="U121" i="21" s="1"/>
  <c r="U122" i="21" a="1"/>
  <c r="U122" i="21" s="1"/>
  <c r="U123" i="21" a="1"/>
  <c r="U123" i="21" s="1"/>
  <c r="U124" i="21" a="1"/>
  <c r="U124" i="21" s="1"/>
  <c r="U125" i="21" a="1"/>
  <c r="U125" i="21" s="1"/>
  <c r="U126" i="21" a="1"/>
  <c r="U126" i="21" s="1"/>
  <c r="U127" i="21" a="1"/>
  <c r="U127" i="21" s="1"/>
  <c r="U128" i="21" a="1"/>
  <c r="U128" i="21" s="1"/>
  <c r="U129" i="21" a="1"/>
  <c r="U129" i="21" s="1"/>
  <c r="U130" i="21" a="1"/>
  <c r="U130" i="21" s="1"/>
  <c r="U131" i="21" a="1"/>
  <c r="U131" i="21" s="1"/>
  <c r="U132" i="21" a="1"/>
  <c r="U132" i="21" s="1"/>
  <c r="U133" i="21" a="1"/>
  <c r="U133" i="21" s="1"/>
  <c r="U134" i="21" a="1"/>
  <c r="U134" i="21" s="1"/>
  <c r="U135" i="21" a="1"/>
  <c r="U135" i="21" s="1"/>
  <c r="U136" i="21" a="1"/>
  <c r="U136" i="21" s="1"/>
  <c r="U2" i="21" a="1"/>
  <c r="U2" i="21" s="1"/>
  <c r="D58" i="17"/>
  <c r="D9" i="23" l="1"/>
  <c r="I18" i="18"/>
  <c r="I19" i="18"/>
  <c r="I20" i="18"/>
  <c r="I21" i="18"/>
  <c r="I22" i="18"/>
  <c r="I23" i="18"/>
  <c r="I24" i="18"/>
  <c r="I17" i="18"/>
  <c r="H18" i="18"/>
  <c r="H19" i="18"/>
  <c r="H20" i="18"/>
  <c r="H21" i="18"/>
  <c r="H22" i="18"/>
  <c r="H23" i="18"/>
  <c r="H24" i="18"/>
  <c r="H17" i="18"/>
  <c r="G19" i="18"/>
  <c r="G20" i="18"/>
  <c r="G21" i="18"/>
  <c r="G22" i="18"/>
  <c r="G23" i="18"/>
  <c r="G24" i="18"/>
  <c r="G18" i="18"/>
  <c r="G17" i="18"/>
  <c r="F19" i="18"/>
  <c r="F20" i="18"/>
  <c r="F21" i="18"/>
  <c r="F22" i="18"/>
  <c r="F23" i="18"/>
  <c r="F24" i="18"/>
  <c r="F18" i="18"/>
  <c r="E19" i="18"/>
  <c r="E20" i="18"/>
  <c r="E21" i="18"/>
  <c r="E22" i="18"/>
  <c r="E23" i="18"/>
  <c r="E24" i="18"/>
  <c r="E18" i="18"/>
  <c r="E17" i="18"/>
  <c r="U3" i="14" a="1"/>
  <c r="U3" i="14" s="1"/>
  <c r="D7" i="18" s="1"/>
  <c r="F25" i="18" l="1"/>
  <c r="J17" i="18"/>
  <c r="J18" i="18"/>
  <c r="K21" i="18"/>
  <c r="J24" i="18"/>
  <c r="E25" i="18"/>
  <c r="D5" i="18" s="1"/>
  <c r="K23" i="18"/>
  <c r="H25" i="18"/>
  <c r="D13" i="18" s="1"/>
  <c r="K22" i="18"/>
  <c r="J23" i="18"/>
  <c r="K20" i="18"/>
  <c r="J21" i="18"/>
  <c r="J22" i="18"/>
  <c r="K19" i="18"/>
  <c r="J20" i="18"/>
  <c r="G25" i="18"/>
  <c r="J19" i="18"/>
  <c r="K17" i="18"/>
  <c r="K24" i="18"/>
  <c r="I25" i="18"/>
  <c r="D6" i="18" s="1"/>
  <c r="K18" i="18"/>
  <c r="D8" i="18" l="1"/>
  <c r="D9" i="18" s="1"/>
  <c r="D12" i="18"/>
  <c r="G26" i="18"/>
  <c r="K39" i="4"/>
  <c r="K42" i="4"/>
  <c r="K40" i="4"/>
  <c r="K44" i="4"/>
  <c r="K43" i="4"/>
  <c r="K45" i="4"/>
  <c r="K41" i="4"/>
  <c r="K46" i="4"/>
  <c r="D11" i="18"/>
  <c r="J25" i="18"/>
  <c r="D14" i="18"/>
  <c r="I39" i="4" l="1"/>
  <c r="D31" i="17"/>
  <c r="D30" i="17"/>
  <c r="D27" i="17"/>
  <c r="D26" i="17"/>
  <c r="D25" i="17"/>
  <c r="D24" i="17"/>
  <c r="D23" i="17"/>
  <c r="D35" i="17" l="1"/>
  <c r="N2" i="1" a="1"/>
  <c r="N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tc={E3F984BE-C5E1-4B51-95A1-586267B6E5A3}</author>
    <author>tc={061B273E-FC0F-41B9-89DE-D416A1DF0956}</author>
    <author>tc={29D8270B-4ACA-499A-957D-1B47B77B8FEE}</author>
    <author>tc={440E247F-3653-45FD-904D-EE2C037BADF4}</author>
    <author>tc={8304E88B-9467-47EC-BA56-272B83F576B1}</author>
    <author>tc={CCD9D826-D1B8-41A6-A7C4-57CDA62143C8}</author>
    <author>tc={E34FC6C1-159B-4C23-9385-59396F7EBA8A}</author>
  </authors>
  <commentList>
    <comment ref="R5" authorId="0" shapeId="0" xr:uid="{E3F984BE-C5E1-4B51-95A1-586267B6E5A3}">
      <text>
        <t>[Threaded comment]
Your version of Excel allows you to read this threaded comment; however, any edits to it will get removed if the file is opened in a newer version of Excel. Learn more: https://go.microsoft.com/fwlink/?linkid=870924
Comment:
    @Stephen McAdam I’m realising the only general question on these is 5.4.1, is there another CAPEX/OPEX or R&amp;D question that is not sector-specific that I’m missing?</t>
      </text>
    </comment>
    <comment ref="L6" authorId="1" shapeId="0" xr:uid="{061B273E-FC0F-41B9-89DE-D416A1DF0956}">
      <text>
        <t>[Threaded comment]
Your version of Excel allows you to read this threaded comment; however, any edits to it will get removed if the file is opened in a newer version of Excel. Learn more: https://go.microsoft.com/fwlink/?linkid=870924
Comment:
    @Sudhiksha Unnikrishnan Does this count as full or partial alignment? Since overseeing the transition plan is one dropdown that could be selected in C6 it seems like this matches our ‘partial alignment’ definition below but I’m also debating whether it could count as full given there would be no further steps for us to align even more
(Partial: The CDP questionnaire enables part of the disclosure required in line with a the GRI standard or the discloser "could provide" response if they wish to but CDP doesn't guide the discloser to specifically make the disclosure requirement.”)</t>
      </text>
    </comment>
    <comment ref="L39" authorId="2" shapeId="0" xr:uid="{29D8270B-4ACA-499A-957D-1B47B77B8FEE}">
      <text>
        <t>[Threaded comment]
Your version of Excel allows you to read this threaded comment; however, any edits to it will get removed if the file is opened in a newer version of Excel. Learn more: https://go.microsoft.com/fwlink/?linkid=870924
Comment:
    @Megan Connolly Would you say this is no alignment or N/A?
Reply:
    I’ve actually updated this to full and added it in. I initially treated it as a leading sentence but I think alignment makes sense on a second look</t>
      </text>
    </comment>
    <comment ref="J59" authorId="3" shapeId="0" xr:uid="{440E247F-3653-45FD-904D-EE2C037BADF4}">
      <text>
        <t>[Threaded comment]
Your version of Excel allows you to read this threaded comment; however, any edits to it will get removed if the file is opened in a newer version of Excel. Learn more: https://go.microsoft.com/fwlink/?linkid=870924
Comment:
    @Megan Connolly does it make sense to also map C1 of 7.15.1 here?</t>
      </text>
    </comment>
    <comment ref="J104" authorId="4" shapeId="0" xr:uid="{8304E88B-9467-47EC-BA56-272B83F576B1}">
      <text>
        <t>[Threaded comment]
Your version of Excel allows you to read this threaded comment; however, any edits to it will get removed if the file is opened in a newer version of Excel. Learn more: https://go.microsoft.com/fwlink/?linkid=870924
Comment:
    @Stephen McAdam which columns are mapped here? 
Reply:
    It's not actually a column that gives the information but the question itself. The request is for companies to say what scopes are included, our question says that it is just scope 1 and 2. So by providing an intensity here, they are automatically reporting which intensities are included
Reply:
    I see, I’ll update to N/A at the column level then. Thank you</t>
      </text>
    </comment>
    <comment ref="P107" authorId="5" shapeId="0" xr:uid="{CCD9D826-D1B8-41A6-A7C4-57CDA62143C8}">
      <text>
        <t>[Threaded comment]
Your version of Excel allows you to read this threaded comment; however, any edits to it will get removed if the file is opened in a newer version of Excel. Learn more: https://go.microsoft.com/fwlink/?linkid=870924
Comment:
    @Megan Connolly we must have raised these in a meeting but I’m surprised I haven’t marked WG here, any chance you could please take a quick look at these 3 rows requesting further review in section CC-5 to be 100% sure? Thanks in advance!</t>
      </text>
    </comment>
    <comment ref="L130" authorId="6" shapeId="0" xr:uid="{E34FC6C1-159B-4C23-9385-59396F7EBA8A}">
      <text>
        <t>[Threaded comment]
Your version of Excel allows you to read this threaded comment; however, any edits to it will get removed if the file is opened in a newer version of Excel. Learn more: https://go.microsoft.com/fwlink/?linkid=870924
Comment:
    @Megan Connolly there was no alignment label here but I’m assuming it’s full? 
Reply:
    Have updtaed this now</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tc={081AF795-07F8-4AF3-BAE4-FEF831317B8A}</author>
    <author>tc={94D00204-0C2E-41E3-A519-ABEA874F0028}</author>
    <author>tc={A1086169-9B23-470B-B8E9-935DE3331CD5}</author>
    <author>tc={7E27F46E-F1ED-45FE-ADA0-BB886E208D93}</author>
  </authors>
  <commentList>
    <comment ref="J8" authorId="0" shapeId="0" xr:uid="{081AF795-07F8-4AF3-BAE4-FEF831317B8A}">
      <text>
        <t xml:space="preserve">[Threaded comment]
Your version of Excel allows you to read this threaded comment; however, any edits to it will get removed if the file is opened in a newer version of Excel. Learn more: https://go.microsoft.com/fwlink/?linkid=870924
Comment:
    7.30.6 - C1? 
Reply:
    7.30.7 should this correspond to total only or also col 3-7?
Reply:
    for 7.30.7 and 7.30.8 activities should be mapped to C3-C7 and C3-C6 </t>
      </text>
    </comment>
    <comment ref="J9" authorId="1" shapeId="0" xr:uid="{94D00204-0C2E-41E3-A519-ABEA874F0028}">
      <text>
        <t>[Threaded comment]
Your version of Excel allows you to read this threaded comment; however, any edits to it will get removed if the file is opened in a newer version of Excel. Learn more: https://go.microsoft.com/fwlink/?linkid=870924
Comment:
    Previously mapped to:
7.30.9 
C1 - Total Gross generation (MWh)
7.30.10
C2 - Generation that is consumed inside the cement sector boundary
7.30.11
C1 - Total gross generation inside chemicals sector boundary (MWh)</t>
      </text>
    </comment>
    <comment ref="J10" authorId="2" shapeId="0" xr:uid="{A1086169-9B23-470B-B8E9-935DE3331CD5}">
      <text>
        <t>[Threaded comment]
Your version of Excel allows you to read this threaded comment; however, any edits to it will get removed if the file is opened in a newer version of Excel. Learn more: https://go.microsoft.com/fwlink/?linkid=870924
Comment:
    Previously mapped to:
7.30.9 - C1
7.30.10 - C2
7.30.11 - C1
7.30.12 - C1
7.30.13 - C1</t>
      </text>
    </comment>
    <comment ref="J11" authorId="3" shapeId="0" xr:uid="{7E27F46E-F1ED-45FE-ADA0-BB886E208D93}">
      <text>
        <t>[Threaded comment]
Your version of Excel allows you to read this threaded comment; however, any edits to it will get removed if the file is opened in a newer version of Excel. Learn more: https://go.microsoft.com/fwlink/?linkid=870924
Comment:
    Map to 7.30.11/13 - C3, C4</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tc={DFE9F7D9-DC03-4542-89AD-356A6615C214}</author>
    <author>tc={8694EC88-3206-4F76-87D4-6965104DDBA3}</author>
    <author>tc={64CFFFFD-3D35-43AF-80E2-B5AE4FE5245C}</author>
    <author>tc={7CE4A9A8-4DF2-42EE-8855-26063CA50D7B}</author>
    <author>tc={D8951368-FFB2-4DAD-8C6F-8487A29E8763}</author>
    <author>Sudhiksha Unnikrishnan</author>
    <author>tc={3C5F62A8-FA6E-42C6-9428-4F8D47F967A0}</author>
    <author>tc={28B30B5E-FDA8-4566-8FD6-65DA36B88471}</author>
    <author>tc={11A634CF-C914-4CF5-87A9-F46B412F3D7B}</author>
    <author>tc={30C6EE37-BDA3-4CD8-A4A8-D60287773356}</author>
    <author>tc={BE5A6A61-CE20-4D30-87BA-8C65310D97ED}</author>
    <author>tc={342B40C5-5EED-4AC8-975B-650A9163172E}</author>
    <author>tc={BB9AF72F-3401-4371-8DC7-5FDB910CD2F0}</author>
    <author>tc={4F65B755-6D0E-418A-AD1E-5315E391E3D0}</author>
    <author>tc={4D1E1887-3765-41A0-9BB4-FB44CFF6D975}</author>
    <author>tc={4A5F0041-5F03-46F2-BB20-01EFEA58A2D8}</author>
    <author>tc={5E740F75-F0A2-4B7F-BC72-AABCA531BB96}</author>
    <author>tc={6D5C3B66-8AF7-4598-94E2-CB60F4B002B8}</author>
    <author>tc={E076D657-1703-4477-A1EA-074E186B82FE}</author>
    <author>tc={CAC77EE6-8552-430C-B811-8DD33F0E69F8}</author>
    <author>tc={02ED6D62-EBA0-4F92-960B-8464A24451EB}</author>
    <author>tc={84EE4176-EB0D-49F6-99F0-AC71EC53B7D7}</author>
    <author>tc={613FE428-1CA2-4464-96EF-4A88C902523F}</author>
    <author>tc={8BC63182-21C6-4B97-915B-4EE10F939A20}</author>
    <author>tc={786276A8-14D1-43D6-A088-0C36E399163D}</author>
    <author>tc={0718CD91-4CA5-4424-9A9F-F6A90B65B0D7}</author>
    <author>tc={6E4125B8-CD17-4827-9831-4A46850E265D}</author>
    <author>tc={319B6DDB-24BB-411A-92E6-FD96F9CE368E}</author>
    <author>tc={D2E1A1A5-0561-4CB1-8744-2EF7FF9E176C}</author>
    <author>tc={FF324342-9989-4DA5-A0B4-8FA2D40EF77C}</author>
    <author>tc={B228F5D3-5B7F-43B9-B4D1-158E7D7F84ED}</author>
    <author>tc={D9EA1265-45CD-4811-B8DF-4C296C5DB16C}</author>
    <author>tc={987A1CA2-D0D2-482F-9206-7437FD17CB0A}</author>
    <author>tc={19731C5D-3854-434F-B925-A5416D61E5B6}</author>
  </authors>
  <commentList>
    <comment ref="I3" authorId="0" shapeId="0" xr:uid="{DFE9F7D9-DC03-4542-89AD-356A6615C214}">
      <text>
        <t>[Threaded comment]
Your version of Excel allows you to read this threaded comment; however, any edits to it will get removed if the file is opened in a newer version of Excel. Learn more: https://go.microsoft.com/fwlink/?linkid=870924
Comment:
    @Marilena, agree with Ben that we can remove all questions other than 4.6.1 from the mapping here. Happy to implement if you agree.
Reply:
    Implemented, thank you!</t>
      </text>
    </comment>
    <comment ref="T5" authorId="1" shapeId="0" xr:uid="{8694EC88-3206-4F76-87D4-6965104DDBA3}">
      <text>
        <t>[Threaded comment]
Your version of Excel allows you to read this threaded comment; however, any edits to it will get removed if the file is opened in a newer version of Excel. Learn more: https://go.microsoft.com/fwlink/?linkid=870924
Comment:
    @Sudhiksha Unnikrishnan how would you suggest we best capture this in this mapping document?
Reply:
    This is tricky given the all-encompassing nature of the requirement. However, given there is scope to align further, lets perhaps mark this as partial to indicate that there is scope to align further. Would you agree with this approach?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Reply:
    Great points, let's revert to partial</t>
      </text>
    </comment>
    <comment ref="L8" authorId="2" shapeId="0" xr:uid="{64CFFFFD-3D35-43AF-80E2-B5AE4FE5245C}">
      <text>
        <t>[Threaded comment]
Your version of Excel allows you to read this threaded comment; however, any edits to it will get removed if the file is opened in a newer version of Excel. Learn more: https://go.microsoft.com/fwlink/?linkid=870924
Comment:
    @Marilena Avramidi check if this should be full (as long as base year is captured)
Reply:
    Seems like it can be full given base year is captured across. Perhaps we can include a comment on the format.
Reply:
    I've updated both to full and reflected our thinking in "comment on alignment"</t>
      </text>
    </comment>
    <comment ref="T12" authorId="3" shapeId="0" xr:uid="{7CE4A9A8-4DF2-42EE-8855-26063CA50D7B}">
      <text>
        <t>[Threaded comment]
Your version of Excel allows you to read this threaded comment; however, any edits to it will get removed if the file is opened in a newer version of Excel. Learn more: https://go.microsoft.com/fwlink/?linkid=870924
Comment:
    @Ben Holman @Sudhiksha Unnikrishnan given the main questions with very explicit links to this requirement are 11.13 and 11.13.1 does it still make sense to include all these additional questions in the mapped columns? There's already quite a lot and we'd be adding even more, my opinion is to only include 11.13-11.13.1 plus some of the strongest links and reference the rest in the "comment on alignment" column instead. 
Reply:
    Can we confirm the approach re this whole section that requests details about descriptions of actions?
Reply:
    No strong objection from me.
Reply:
    Agree with this approach too</t>
      </text>
    </comment>
    <comment ref="T13" authorId="4" shapeId="0" xr:uid="{D8951368-FFB2-4DAD-8C6F-8487A29E8763}">
      <text>
        <t xml:space="preserve">[Threaded comment]
Your version of Excel allows you to read this threaded comment; however, any edits to it will get removed if the file is opened in a newer version of Excel. Learn more: https://go.microsoft.com/fwlink/?linkid=870924
Comment:
    @Sudhiksha Unnikrishnan please review my comment in column T (which I've also added under "comment on alignment") in case you disagree.
Reply:
    Noting that discussion during the call we had considered marking this as full since CDP doesn't use "goals" however, given the requirement seeks for Goals and there are separate requirements for targets in the standard, agree with keeping this as partial from the perspective of difference in semantics (and subsequently scope). </t>
      </text>
    </comment>
    <comment ref="C17" authorId="5" shapeId="0" xr:uid="{AE19A1AF-E9CB-4C64-8B1B-905EAE46A509}">
      <text>
        <r>
          <rPr>
            <b/>
            <sz val="9"/>
            <color indexed="81"/>
            <rFont val="Tahoma"/>
            <family val="2"/>
          </rPr>
          <t>Sudhiksha Unnikrishnan:</t>
        </r>
        <r>
          <rPr>
            <sz val="9"/>
            <color indexed="81"/>
            <rFont val="Tahoma"/>
            <family val="2"/>
          </rPr>
          <t xml:space="preserve">
Provides context and structure for mapping next two points i.e. row 18 and 19
Excerpt- "with reference to 101-2-a-iii, report for each site with the most significant impacts on biodiversity:"
To be marked out of scope for quantification.</t>
        </r>
      </text>
    </comment>
    <comment ref="S18" authorId="6" shapeId="0" xr:uid="{3C5F62A8-FA6E-42C6-9428-4F8D47F967A0}">
      <text>
        <t>[Threaded comment]
Your version of Excel allows you to read this threaded comment; however, any edits to it will get removed if the file is opened in a newer version of Excel. Learn more: https://go.microsoft.com/fwlink/?linkid=870924
Comment:
    @Ben Holman hi, any chance you could take another quick look at rows 18-19 please?
Reply:
    Done</t>
      </text>
    </comment>
    <comment ref="T19" authorId="7" shapeId="0" xr:uid="{28B30B5E-FDA8-4566-8FD6-65DA36B88471}">
      <text>
        <t>[Threaded comment]
Your version of Excel allows you to read this threaded comment; however, any edits to it will get removed if the file is opened in a newer version of Excel. Learn more: https://go.microsoft.com/fwlink/?linkid=870924
Comment:
    @Ben Holman hi, re this comment - even if the requirements are captured through sector-specific questions we mark alignment as full if applicable in this specific mapping exercise. Would you say that 101-2 b (i) and (ii) are captured fully?
Reply:
    Also to confirm, you agree with the questions/columns mapped? I remember checking this with you earlier but unsure whether this changed a lot after ZK's review
Reply:
    Probably not full actually as the mining projects disclosure doesn’t follow the same principles as GRI does for sites with significant impacts.
I agree with the questions mapped.
Reply:
    Wonderful, will add to "comment on alignment". Thank you!</t>
      </text>
    </comment>
    <comment ref="C20" authorId="5" shapeId="0" xr:uid="{35F605F7-19DC-4BF1-A125-FEE3EC6BB13D}">
      <text>
        <r>
          <rPr>
            <b/>
            <sz val="9"/>
            <color indexed="81"/>
            <rFont val="Tahoma"/>
            <family val="2"/>
          </rPr>
          <t>Sudhiksha Unnikrishnan:</t>
        </r>
        <r>
          <rPr>
            <sz val="9"/>
            <color indexed="81"/>
            <rFont val="Tahoma"/>
            <family val="2"/>
          </rPr>
          <t xml:space="preserve">
Provides context and structure for mapping next two points i.e. row 21 - 26
Excerpt- "with reference to 101-2-a-iv, report for each offset:"
To be marked out of scope for quantification</t>
        </r>
      </text>
    </comment>
    <comment ref="J33" authorId="8" shapeId="0" xr:uid="{11A634CF-C914-4CF5-87A9-F46B412F3D7B}">
      <text>
        <t>[Threaded comment]
Your version of Excel allows you to read this threaded comment; however, any edits to it will get removed if the file is opened in a newer version of Excel. Learn more: https://go.microsoft.com/fwlink/?linkid=870924
Comment:
    @Sudhiksha Unnikrishnan how to indicate Columns (C) from a question that only relates and therefore no columns aligned? I indicated with "no alignment" but can just not mention the question in this column</t>
      </text>
    </comment>
    <comment ref="R33" authorId="9" shapeId="0" xr:uid="{30C6EE37-BDA3-4CD8-A4A8-D60287773356}">
      <text>
        <t>[Threaded comment]
Your version of Excel allows you to read this threaded comment; however, any edits to it will get removed if the file is opened in a newer version of Excel. Learn more: https://go.microsoft.com/fwlink/?linkid=870924
Comment:
    @Marilena Avramidi based on my comments, do you thin we could be fully aligned to 101-4? We ask how they IDENTIFY suppliers who could have an impact. But I suppose not specifically biodiversity.
Reply:
    I don't think we fully align because we don't address products/services in 2.2.2 - we’re also not fully capturing the 'most significant' impacts properly
- but despite these there is quite a high alignment.</t>
      </text>
    </comment>
    <comment ref="C34" authorId="5" shapeId="0" xr:uid="{C48EE26E-8DE7-490E-A2B8-5A8F38D86897}">
      <text>
        <r>
          <rPr>
            <b/>
            <sz val="9"/>
            <color indexed="81"/>
            <rFont val="Tahoma"/>
            <family val="2"/>
          </rPr>
          <t>Sudhiksha Unnikrishnan:</t>
        </r>
        <r>
          <rPr>
            <sz val="9"/>
            <color indexed="81"/>
            <rFont val="Tahoma"/>
            <family val="2"/>
          </rPr>
          <t xml:space="preserve">
Provides context and structure for mapping next two points i.e. row 35-38
Excerpt- "report the location and size in hectares of its sites with the most significant impacts on biodiversity;"
To be marked out of scope for quantification</t>
        </r>
      </text>
    </comment>
    <comment ref="D34" authorId="10" shapeId="0" xr:uid="{BE5A6A61-CE20-4D30-87BA-8C65310D97ED}">
      <text>
        <t>[Threaded comment]
Your version of Excel allows you to read this threaded comment; however, any edits to it will get removed if the file is opened in a newer version of Excel. Learn more: https://go.microsoft.com/fwlink/?linkid=870924
Comment:
    Check alignment with 11.9.1
Reply:
    11.9.1 would be a little bit of a stretch. Organizations may provide locational information in the text column, so if you think that’s enough include it then that’s fine with me.
Reply:
    That being said, 11.9.1 asks for the Mining Project ID and the locations of the Mining Project are disclosed in 1.18, so I think it is fine to include this question.</t>
      </text>
    </comment>
    <comment ref="T35" authorId="11" shapeId="0" xr:uid="{342B40C5-5EED-4AC8-975B-650A9163172E}">
      <text>
        <t>[Threaded comment]
Your version of Excel allows you to read this threaded comment; however, any edits to it will get removed if the file is opened in a newer version of Excel. Learn more: https://go.microsoft.com/fwlink/?linkid=870924
Comment:
    @Ben Holman the way I see it it's a stretch to include 11.4.1 here - the recommendation is about the location of sites with most significant impacts, I think 11.4.1 has the exact reverse approach (any activities in/near sensitive areas regardless of impact). Thoughts?
Reply:
    Fair point, although column 8 “Indicate whether any of your organization’s activities located in or near to the selected area could negatively affect biodiversity ” feeds into this ask, so could be mapped as partial for 11.4.1? Either way alignment is weak.</t>
      </text>
    </comment>
    <comment ref="R37" authorId="12" shapeId="0" xr:uid="{BB9AF72F-3401-4371-8DC7-5FDB910CD2F0}">
      <text>
        <t>[Threaded comment]
Your version of Excel allows you to read this threaded comment; however, any edits to it will get removed if the file is opened in a newer version of Excel. Learn more: https://go.microsoft.com/fwlink/?linkid=870924
Comment:
    @Marilena Avramidi same issue as column 40 - 101-5 b states "for each site reported under 101-5-a" so should this be chnaged to partial?</t>
      </text>
    </comment>
    <comment ref="D39" authorId="13" shapeId="0" xr:uid="{4F65B755-6D0E-418A-AD1E-5315E391E3D0}">
      <text>
        <t>[Threaded comment]
Your version of Excel allows you to read this threaded comment; however, any edits to it will get removed if the file is opened in a newer version of Excel. Learn more: https://go.microsoft.com/fwlink/?linkid=870924
Comment:
    @Marilena Avramidi, just noting that for enumerations (this can be thought about as MCQ), we would have to run a review in terms of if our questionnaire covers all options, in all possibility we have already accounted for this but we can double check when we do the review. This row is an example where in the standard all the options are listed (in this workbook its indicated in column F), pasting the excerpt for easy reference-
for each site reported under 101-5-a, report whether it is in or near an ecologically
sensitive area, the distance to these areas, and whether these are:
i. areas of biodiversity importance;
ii. areas of high ecosystem integrity;
iii. areas of rapid decline in ecosystem integrity;
iv. areas of high physical water risks;
areas important for the delivery of ecosystem service benefits to Indigenous
Peoples, local communities, and other stakeholders;</t>
      </text>
    </comment>
    <comment ref="R40" authorId="14" shapeId="0" xr:uid="{4D1E1887-3765-41A0-9BB4-FB44CFF6D975}">
      <text>
        <t>[Threaded comment]
Your version of Excel allows you to read this threaded comment; however, any edits to it will get removed if the file is opened in a newer version of Excel. Learn more: https://go.microsoft.com/fwlink/?linkid=870924
Comment:
    @Marilena Avramidi put this as full alignment but as the GRI requiremnt is dependant on 101-5a not sure if this should be chnaged to partial "report the activities that take place in each site reported under 101-5-a"</t>
      </text>
    </comment>
    <comment ref="D41" authorId="15" shapeId="0" xr:uid="{4A5F0041-5F03-46F2-BB20-01EFEA58A2D8}">
      <text>
        <t>[Threaded comment]
Your version of Excel allows you to read this threaded comment; however, any edits to it will get removed if the file is opened in a newer version of Excel. Learn more: https://go.microsoft.com/fwlink/?linkid=870924
Comment:
    @Ben Holman sorry to bring you back into this, do you think there are any Forests questions where this could be relevant at all via sourced commodities by any chance? Even eg 1.22 because in theory it addresses commodities with the potential of a high impact etc? Not sure if indicating a correspondence to anything would be a stretch but may be good to have a few ideas about where to start if we want to develop this further
Reply:
    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Finally, the guidance refers to providing details on the traceability of products, so could be worth mapping the traceability question in the forests module.</t>
      </text>
    </comment>
    <comment ref="C44" authorId="5" shapeId="0" xr:uid="{0E7EF2BA-701B-41EC-8E06-9F1800DA4191}">
      <text>
        <r>
          <rPr>
            <b/>
            <sz val="9"/>
            <color indexed="81"/>
            <rFont val="Tahoma"/>
            <family val="2"/>
          </rPr>
          <t>Sudhiksha Unnikrishnan:</t>
        </r>
        <r>
          <rPr>
            <sz val="9"/>
            <color indexed="81"/>
            <rFont val="Tahoma"/>
            <family val="2"/>
          </rPr>
          <t xml:space="preserve">
for each site reported under 101-5-a where its activities lead</t>
        </r>
      </text>
    </comment>
    <comment ref="C45" authorId="5" shapeId="0" xr:uid="{60341D47-D08F-4235-83D6-579DF3E0B20E}">
      <text>
        <r>
          <rPr>
            <b/>
            <sz val="9"/>
            <color indexed="81"/>
            <rFont val="Tahoma"/>
            <family val="2"/>
          </rPr>
          <t>Sudhiksha Unnikrishnan:</t>
        </r>
        <r>
          <rPr>
            <sz val="9"/>
            <color indexed="81"/>
            <rFont val="Tahoma"/>
            <family val="2"/>
          </rPr>
          <t xml:space="preserve">
These explicit dimensions structure data in row 47-53.</t>
        </r>
      </text>
    </comment>
    <comment ref="T51" authorId="16" shapeId="0" xr:uid="{5E740F75-F0A2-4B7F-BC72-AABCA531BB96}">
      <text>
        <t>[Threaded comment]
Your version of Excel allows you to read this threaded comment; however, any edits to it will get removed if the file is opened in a newer version of Excel. Learn more: https://go.microsoft.com/fwlink/?linkid=870924
Comment:
    @Marilena Avramidi The parent question for this specifies “deforestation and conversion of other natural ecosystems” - would say this isn’t covered.</t>
      </text>
    </comment>
    <comment ref="I52" authorId="17" shapeId="0" xr:uid="{6D5C3B66-8AF7-4598-94E2-CB60F4B002B8}">
      <text>
        <t>[Threaded comment]
Your version of Excel allows you to read this threaded comment; however, any edits to it will get removed if the file is opened in a newer version of Excel. Learn more: https://go.microsoft.com/fwlink/?linkid=870924
Comment:
    @Ben Holman would you agree with leaving 8.10.1 in column I for requirements 106-a (i) even where there is no alignment since this question relates to this, while removing it completely from 106-a (ii) since as you said we don't capture intensively used ecosystems?
Reply:
    If the tag remains “No alignment” then I am happy with this approach</t>
      </text>
    </comment>
    <comment ref="C54" authorId="5" shapeId="0" xr:uid="{BD662FFA-D909-47E6-9920-9336437CAB48}">
      <text>
        <r>
          <rPr>
            <b/>
            <sz val="9"/>
            <color indexed="81"/>
            <rFont val="Tahoma"/>
            <family val="2"/>
          </rPr>
          <t>Sudhiksha Unnikrishnan:</t>
        </r>
        <r>
          <rPr>
            <sz val="9"/>
            <color indexed="81"/>
            <rFont val="Tahoma"/>
            <family val="2"/>
          </rPr>
          <t xml:space="preserve">
Structures and provides context for data in row 55-59</t>
        </r>
      </text>
    </comment>
    <comment ref="C60" authorId="5" shapeId="0" xr:uid="{FFE43B15-9BD7-447F-9A8D-F886CAC860A6}">
      <text>
        <r>
          <rPr>
            <b/>
            <sz val="9"/>
            <color indexed="81"/>
            <rFont val="Tahoma"/>
            <family val="2"/>
          </rPr>
          <t>Sudhiksha Unnikrishnan:</t>
        </r>
        <r>
          <rPr>
            <sz val="9"/>
            <color indexed="81"/>
            <rFont val="Tahoma"/>
            <family val="2"/>
          </rPr>
          <t xml:space="preserve">
Provides context and structure for row 61 &amp; 62</t>
        </r>
      </text>
    </comment>
    <comment ref="C63" authorId="5" shapeId="0" xr:uid="{3273AFAC-2D4F-4AC6-A5C6-F4BA309C5DD9}">
      <text>
        <r>
          <rPr>
            <b/>
            <sz val="9"/>
            <color indexed="81"/>
            <rFont val="Tahoma"/>
            <family val="2"/>
          </rPr>
          <t>Sudhiksha Unnikrishnan:</t>
        </r>
        <r>
          <rPr>
            <sz val="9"/>
            <color indexed="81"/>
            <rFont val="Tahoma"/>
            <family val="2"/>
          </rPr>
          <t xml:space="preserve">
Provides context and structure for row 64</t>
        </r>
      </text>
    </comment>
    <comment ref="C65" authorId="18" shapeId="0" xr:uid="{E076D657-1703-4477-A1EA-074E186B82FE}">
      <text>
        <t>[Threaded comment]
Your version of Excel allows you to read this threaded comment; however, any edits to it will get removed if the file is opened in a newer version of Excel. Learn more: https://go.microsoft.com/fwlink/?linkid=870924
Comment:
    @Marilena Avramidi, perhaps we should retain this set of element as this links to "for each product and service in its supply chain reported under 101-5-d, report the
information required under 101-6-a, 101-6-b, 101-6-c, and 101-6-d, with a breakdown by country or jurisdiction;
We could keep it out of scope from scoring but retain for providing context?
This set of requirements provide context and structure for row 70-87. We would perhaps have to double check if the correct perspective has been applied while mapping these.</t>
      </text>
    </comment>
    <comment ref="H68" authorId="19" shapeId="0" xr:uid="{CAC77EE6-8552-430C-B811-8DD33F0E69F8}">
      <text>
        <t xml:space="preserve">[Threaded comment]
Your version of Excel allows you to read this threaded comment; however, any edits to it will get removed if the file is opened in a newer version of Excel. Learn more: https://go.microsoft.com/fwlink/?linkid=870924
Comment:
    These questions are "Part 2" - requirement E </t>
      </text>
    </comment>
    <comment ref="S69" authorId="20" shapeId="0" xr:uid="{02ED6D62-EBA0-4F92-960B-8464A24451EB}">
      <text>
        <t>[Threaded comment]
Your version of Excel allows you to read this threaded comment; however, any edits to it will get removed if the file is opened in a newer version of Excel. Learn more: https://go.microsoft.com/fwlink/?linkid=870924
Comment:
    @Ben Holman whenever you have some capacity, can you please review rows 70-76? Let's discuss this today as well if needed
Reply:
    Done
Reply:
    You're the best, thanks!</t>
      </text>
    </comment>
    <comment ref="M88" authorId="21" shapeId="0" xr:uid="{84EE4176-EB0D-49F6-99F0-AC71EC53B7D7}">
      <text>
        <t>[Threaded comment]
Your version of Excel allows you to read this threaded comment; however, any edits to it will get removed if the file is opened in a newer version of Excel. Learn more: https://go.microsoft.com/fwlink/?linkid=870924
Comment:
    @Sudhiksha Unnikrishnan I've updated this to no alignment given how loosely we capture these. Would you agree?
Reply:
    Agree with this, we don't seek details on the data itself. Further do you feel we should could include mapping to 11.9.1? That questions is potentially where this requirement could be addressed eventually?</t>
      </text>
    </comment>
    <comment ref="C89" authorId="5" shapeId="0" xr:uid="{DA667C86-3BA5-4053-8FE4-60A6A0C92E83}">
      <text>
        <r>
          <rPr>
            <b/>
            <sz val="9"/>
            <color indexed="81"/>
            <rFont val="Tahoma"/>
            <family val="2"/>
          </rPr>
          <t>Sudhiksha Unnikrishnan:</t>
        </r>
        <r>
          <rPr>
            <sz val="9"/>
            <color indexed="81"/>
            <rFont val="Tahoma"/>
            <family val="2"/>
          </rPr>
          <t xml:space="preserve">
Links requirement to 101-5a</t>
        </r>
      </text>
    </comment>
    <comment ref="C90" authorId="5" shapeId="0" xr:uid="{54BCF42B-A91E-4A08-8DAB-9A5596CF5577}">
      <text>
        <r>
          <rPr>
            <b/>
            <sz val="9"/>
            <color indexed="81"/>
            <rFont val="Tahoma"/>
            <family val="2"/>
          </rPr>
          <t>Sudhiksha Unnikrishnan:</t>
        </r>
        <r>
          <rPr>
            <sz val="9"/>
            <color indexed="81"/>
            <rFont val="Tahoma"/>
            <family val="2"/>
          </rPr>
          <t xml:space="preserve">
Structures and provides  context for row 91-93</t>
        </r>
      </text>
    </comment>
    <comment ref="J90" authorId="22" shapeId="0" xr:uid="{613FE428-1CA2-4464-96EF-4A88C902523F}">
      <text>
        <t>[Threaded comment]
Your version of Excel allows you to read this threaded comment; however, any edits to it will get removed if the file is opened in a newer version of Excel. Learn more: https://go.microsoft.com/fwlink/?linkid=870924
Comment:
    @Ben Holman @Sudhiksha Unnikrishnan I'm thinking that it's possible we have no alignment with this. I don't understand "types of ecosystem" and C2 "types of area important for biodiversity" to mean the same given the dropdowns we have in that column. Maybe C3 "Protected area category (ICUN classification)" is more closely linked, do we still think this is partial though or is it a stretch?
Reply:
    Agreed. “Type of ecosystem” makes me think biome.</t>
      </text>
    </comment>
    <comment ref="C95" authorId="5" shapeId="0" xr:uid="{FF33446A-EFE2-46E0-80A6-546B47F27FCD}">
      <text>
        <r>
          <rPr>
            <b/>
            <sz val="9"/>
            <color indexed="81"/>
            <rFont val="Tahoma"/>
            <family val="2"/>
          </rPr>
          <t>Sudhiksha Unnikrishnan:</t>
        </r>
        <r>
          <rPr>
            <sz val="9"/>
            <color indexed="81"/>
            <rFont val="Tahoma"/>
            <family val="2"/>
          </rPr>
          <t xml:space="preserve">
Links requirement to 101-5-a and provides context for row 96-97</t>
        </r>
      </text>
    </comment>
    <comment ref="I99" authorId="23" shapeId="0" xr:uid="{8BC63182-21C6-4B97-915B-4EE10F939A20}">
      <text>
        <t xml:space="preserve">[Threaded comment]
Your version of Excel allows you to read this threaded comment; however, any edits to it will get removed if the file is opened in a newer version of Excel. Learn more: https://go.microsoft.com/fwlink/?linkid=870924
Comment:
    @Marilena Avramidi, flagging that RO questions seem to be mapped here. Perhaps we need to run a final check and update across? </t>
      </text>
    </comment>
    <comment ref="L99" authorId="24" shapeId="0" xr:uid="{786276A8-14D1-43D6-A088-0C36E399163D}">
      <text>
        <t>[Threaded comment]
Your version of Excel allows you to read this threaded comment; however, any edits to it will get removed if the file is opened in a newer version of Excel. Learn more: https://go.microsoft.com/fwlink/?linkid=870924
Comment:
    @Marilena Avramidi- this should perhaps be partial, do you feel we cover "human rights" impacts related to biodiversity impacts comprehensively? 
Reply:
    Yes, not only partial but on the verge of 'no alignment' due to our approach re impact disclosure in EP modules. I believe in ESRS we had mapped impact disclosure to EP modules as an exception, do you think it's alright to do it here as well. None of the questions mapped are framed as having explicit links to impacts - if we include these we need to include several others from EP modules. 
Reply:
    I'll definitely be removing the risks/opps questions as a minimum, let me know if I should just rephrase the whole thing and add a comment on alignment
Reply:
    Great, thank you! Might be good to preface the current comment with an explanation on why we are marking it as not aligned? Will defer to your judgement on this!</t>
      </text>
    </comment>
    <comment ref="I100" authorId="25" shapeId="0" xr:uid="{0718CD91-4CA5-4424-9A9F-F6A90B65B0D7}">
      <text>
        <t>[Threaded comment]
Your version of Excel allows you to read this threaded comment; however, any edits to it will get removed if the file is opened in a newer version of Excel. Learn more: https://go.microsoft.com/fwlink/?linkid=870924
Comment:
    @Sudhiksha Unnikrishnan similar to point above, I would say there is 'no alignment' with this paragraph at all. This is because GRI here is not referring to our equivalent diro assessment no routes (this would be 3-1 instead). This is about reasons/explanation of reasons for omitting impact disclosure which is not an approach CDP captures at all</t>
      </text>
    </comment>
    <comment ref="R100" authorId="26" shapeId="0" xr:uid="{6E4125B8-CD17-4827-9831-4A46850E265D}">
      <text>
        <t xml:space="preserve">[Threaded comment]
Your version of Excel allows you to read this threaded comment; however, any edits to it will get removed if the file is opened in a newer version of Excel. Learn more: https://go.microsoft.com/fwlink/?linkid=870924
Comment:
    @Laisa Carvalho can you please update columns I-K with the details of what you've indicated here? Same for row below
Reply:
    @Marilena Avramidi @Laisa Carvalho noting that we need to update this based on this comment?
Reply:
    Questions pointed out in this comment are now added to rows 100 and 101.
Reply:
    Great, thank you so much! </t>
      </text>
    </comment>
    <comment ref="L102" authorId="27" shapeId="0" xr:uid="{319B6DDB-24BB-411A-92E6-FD96F9CE368E}">
      <text>
        <t xml:space="preserve">[Threaded comment]
Your version of Excel allows you to read this threaded comment; however, any edits to it will get removed if the file is opened in a newer version of Excel. Learn more: https://go.microsoft.com/fwlink/?linkid=870924
Comment:
    @Marilena Avramidi would you agree that this is partially aligned and not full? Coverage of "negative impacts through Business relationship" seems limited? Also, we should perhaps not map 3.1.1 here?
Reply:
    Definitely partial and again through EP modules as a whole rather than individual questions. Re the questions mapped, 3.1.1 on risks is not applicable, and any questions from module 11 are only about direct operations so these are not contributing to determining value chain stages (which is in my understanding what this row is about) </t>
      </text>
    </comment>
    <comment ref="L104" authorId="28" shapeId="0" xr:uid="{D2E1A1A5-0561-4CB1-8744-2EF7FF9E176C}">
      <text>
        <t>[Threaded comment]
Your version of Excel allows you to read this threaded comment; however, any edits to it will get removed if the file is opened in a newer version of Excel. Learn more: https://go.microsoft.com/fwlink/?linkid=870924
Comment:
    @Marilena Avramidi this would be no alignment? Would you agree with this? Perhaps I am missing something..
Reply:
    Agreed, should be no alignment</t>
      </text>
    </comment>
    <comment ref="L107" authorId="29" shapeId="0" xr:uid="{FF324342-9989-4DA5-A0B4-8FA2D40EF77C}">
      <text>
        <t>[Threaded comment]
Your version of Excel allows you to read this threaded comment; however, any edits to it will get removed if the file is opened in a newer version of Excel. Learn more: https://go.microsoft.com/fwlink/?linkid=870924
Comment:
    @Sudhiksha Unnikrishnan I would dare say we have full alignment with this, any objections?
Reply:
    Good catch! Agree since this requirement overlaps with 101-1 a (without the specifics of the global treaty). Further, 4.6.1 anyway has biodiversity as an option.</t>
      </text>
    </comment>
    <comment ref="L108" authorId="30" shapeId="0" xr:uid="{B228F5D3-5B7F-43B9-B4D1-158E7D7F84ED}">
      <text>
        <t xml:space="preserve">[Threaded comment]
Your version of Excel allows you to read this threaded comment; however, any edits to it will get removed if the file is opened in a newer version of Excel. Learn more: https://go.microsoft.com/fwlink/?linkid=870924
Comment:
    @Sudhiksha Unnikrishnan similarly, if the above is captured fully then we could claim this is full to given we have no routes for all mapped questions above. However, I have the impression that 'reasons for omission' is different to reasons for not having a policy, it seems to me like we have to reconsider the whole GRI approach. Potentially we have no alignment with any 'reason for omission/explanation for reason for omission' because they are referring to the omission of disclosure rather than the target area/subtopic (like we are)
Reply:
    Great point, we can mention this in our common principles/introduction that we have considered reason for omission as "not having a system/process" in place. Given that GRI is a reporting standard they allow 4 key reasons reasons for omission (explained in GRI 1, requirement 6) of disclosure and we can state that our mapping looks at this from the lens of "Information unavailable / incomplete" only. Would you agree with this approach? Have included a relevant sentence in the introduction sheet for now.
  </t>
      </text>
    </comment>
    <comment ref="I110" authorId="31" shapeId="0" xr:uid="{D9EA1265-45CD-4811-B8DF-4C296C5DB16C}">
      <text>
        <t xml:space="preserve">[Threaded comment]
Your version of Excel allows you to read this threaded comment; however, any edits to it will get removed if the file is opened in a newer version of Excel. Learn more: https://go.microsoft.com/fwlink/?linkid=870924
Comment:
    @Sudhiksha Unnikrishnan Although this is not a typed dimension, it is the header of further paragraphs so I don't think we should actively map it. 
If we did, to me again this would refer to the entire module 11 plus ad hoc questions in module 2, but not only one or two particular datapoints. 
Reply:
    Agree, lets leave it out from the mapping/quantification. </t>
      </text>
    </comment>
    <comment ref="R111" authorId="32" shapeId="0" xr:uid="{987A1CA2-D0D2-482F-9206-7437FD17CB0A}">
      <text>
        <t>[Threaded comment]
Your version of Excel allows you to read this threaded comment; however, any edits to it will get removed if the file is opened in a newer version of Excel. Learn more: https://go.microsoft.com/fwlink/?linkid=870924
Comment:
    @Marilena Avramidi could this one have a quality assurance check please?</t>
      </text>
    </comment>
    <comment ref="L112" authorId="33" shapeId="0" xr:uid="{19731C5D-3854-434F-B925-A5416D61E5B6}">
      <text>
        <t xml:space="preserve">[Threaded comment]
Your version of Excel allows you to read this threaded comment; however, any edits to it will get removed if the file is opened in a newer version of Excel. Learn more: https://go.microsoft.com/fwlink/?linkid=870924
Comment:
    @Marilena Avramidi update comment on alignment on why partial -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<sst xmlns="http://schemas.openxmlformats.org/spreadsheetml/2006/main" count="18059" uniqueCount="3200">
  <si>
    <t>Consolidated list of data points used in the [draft] GRI Sustainability Taxonomy</t>
  </si>
  <si>
    <t xml:space="preserve">Date: </t>
  </si>
  <si>
    <t>The consolidated list of data points used in the [draft] GRI Sustainability Taxonomy are provided in Excel format so that participants in the public consultation who are not XBRL specialists can review the way in which reporting requirements in the GRI Standards have been mapped into the taxonomy.
This Excel file contains separate tabs for the entire taxonomy, then for those data points relating to GRI 2, GRI 3, GRI 200 disclosures, GRI 300 disclosures, GRI 400 disclosures and GRI 101. The glossary contains definitions of specific terms used in other parts of the file.
This document should be reviewed alongside the 'Introduction to the GRI Sustainability Taxonomy.pdf', which is also available on the consultation webpage for sustainability specialists.</t>
  </si>
  <si>
    <t>Last updated on</t>
  </si>
  <si>
    <t xml:space="preserve">Disclaimer </t>
  </si>
  <si>
    <t xml:space="preserve">For internal use only </t>
  </si>
  <si>
    <t>No alignment</t>
  </si>
  <si>
    <t xml:space="preserve">Alignment % per section </t>
  </si>
  <si>
    <t>Plan to map</t>
  </si>
  <si>
    <t>GRI 101: Biodiversity 2024</t>
  </si>
  <si>
    <t>101-1 Policies to halt and reverse
biodiversity loss</t>
  </si>
  <si>
    <t>2-1 Organizational details</t>
  </si>
  <si>
    <t>Yes</t>
  </si>
  <si>
    <t>101-2 Management of biodiversity impacts</t>
  </si>
  <si>
    <t>2-2 Entities included in the organization’s sustainability reporting</t>
  </si>
  <si>
    <t>101-3 Access and benefit-sharing</t>
  </si>
  <si>
    <t>2-3 Reporting period, frequency and contact point</t>
  </si>
  <si>
    <t>101-4 Identification of biodiversity impacts</t>
  </si>
  <si>
    <t>2-4 Restatements of information</t>
  </si>
  <si>
    <t>101-5 Locations with biodiversity impacts</t>
  </si>
  <si>
    <t>2-5 External assurance</t>
  </si>
  <si>
    <t>101-6 Direct drivers of biodiversity loss</t>
  </si>
  <si>
    <t>2-6 Activities, value chain and other business relationships</t>
  </si>
  <si>
    <t>101-7 Changes to the state of biodiversity</t>
  </si>
  <si>
    <t>2-7 Employees</t>
  </si>
  <si>
    <t>Not relevant</t>
  </si>
  <si>
    <t>101-8 Ecosystem services</t>
  </si>
  <si>
    <t>2-8 Workers who are not employees</t>
  </si>
  <si>
    <t>GRI 102: Climate Change 2025</t>
  </si>
  <si>
    <t>102-1: Transition plan for climate change mitigation</t>
  </si>
  <si>
    <t>2-9 Governance structure and composition</t>
  </si>
  <si>
    <t>102-2: Climate change adaptation plan</t>
  </si>
  <si>
    <t>2-10 Nomination and selection of the highest governance body</t>
  </si>
  <si>
    <t>102-3: Just transition</t>
  </si>
  <si>
    <t>2-11 Chair of the highest governance body</t>
  </si>
  <si>
    <t>102-4: GHG emissions reduction targets and progress</t>
  </si>
  <si>
    <t>2-12 Role of the highest governance body in overseeing the management of impacts</t>
  </si>
  <si>
    <t>102-5: Scope 1 GHG emissions</t>
  </si>
  <si>
    <t>2-13 Delegation of responsibility for managing impacts</t>
  </si>
  <si>
    <t>102-6: Scope 2 GHG emissions</t>
  </si>
  <si>
    <t>2-14 Role of the highest governance body in sustainability reporting</t>
  </si>
  <si>
    <t>102-7: Scope 3 GHG emissions</t>
  </si>
  <si>
    <t>2-15 Conflicts of interest</t>
  </si>
  <si>
    <t>102-8: GHG emissions intensity</t>
  </si>
  <si>
    <t>2-16 Communication of critical concerns</t>
  </si>
  <si>
    <t>102-9: GHG removals in the value chain</t>
  </si>
  <si>
    <t>2-17 Collective knowledge of the highest governance body</t>
  </si>
  <si>
    <t xml:space="preserve">102-10: Carbon credits </t>
  </si>
  <si>
    <t>2-18 Evaluation of the performance of the highest governance body</t>
  </si>
  <si>
    <t>GRI 103: Energy 2025</t>
  </si>
  <si>
    <t>103-1: Energy policies and commitments</t>
  </si>
  <si>
    <t>2-19 Remuneration policies</t>
  </si>
  <si>
    <t>103-2: Energy consumption and self-generation within the organization</t>
  </si>
  <si>
    <t>2-20 Process to determine remuneration</t>
  </si>
  <si>
    <t>103-3: Upstream and downstream energy consumption</t>
  </si>
  <si>
    <t>2-21 Annual total compensation ratio</t>
  </si>
  <si>
    <t>103-4: Energy intensity</t>
  </si>
  <si>
    <t>2-22 Statement on sustainable development strategy</t>
  </si>
  <si>
    <t>103-5: Reduction in energy consumption</t>
  </si>
  <si>
    <t>2-23 Policy commitments</t>
  </si>
  <si>
    <t>GRI 303: Water and Effluents 2018</t>
  </si>
  <si>
    <t>303-1 Interactions with water as a shared resource</t>
  </si>
  <si>
    <t>2-24 Embedding policy commitments</t>
  </si>
  <si>
    <t>303-2 Management of water discharge-related impacts</t>
  </si>
  <si>
    <t>2-25 Processes to remediate negative impacts</t>
  </si>
  <si>
    <t>303-3 Water withdrawal</t>
  </si>
  <si>
    <t>2-26 Mechanisms for seeking advice and raising concerns</t>
  </si>
  <si>
    <t>303-4 Water discharge</t>
  </si>
  <si>
    <t>2-27 Compliance with laws and regulations</t>
  </si>
  <si>
    <t>303-5 Water consumption</t>
  </si>
  <si>
    <t>2-28 Membership associations</t>
  </si>
  <si>
    <t>2-29 Approach to stakeholder engagement</t>
  </si>
  <si>
    <t>2-30 Collective bargaining agreements</t>
  </si>
  <si>
    <t xml:space="preserve">GRI 3: Material Topics 2021
</t>
  </si>
  <si>
    <t>3-1 Process to determine material topics</t>
  </si>
  <si>
    <t>Yes, as relevant</t>
  </si>
  <si>
    <t>3-2 List of material topics</t>
  </si>
  <si>
    <t>3-3 Management of material topics</t>
  </si>
  <si>
    <t>GRI 201: Economic Performance 2016</t>
  </si>
  <si>
    <t>201-1 Direct economic value generated and distributed</t>
  </si>
  <si>
    <t>201-2 Financial implications and other risks and opportunities due to climate change</t>
  </si>
  <si>
    <t>201-3 Defined benefit plan obligations and other retirement plans</t>
  </si>
  <si>
    <t>201-4 Financial assistance received from government</t>
  </si>
  <si>
    <t>GRI 202: Market Presence 2016</t>
  </si>
  <si>
    <t>202-1 Ratios of standard entry level wage by gender compared to local minimum wage</t>
  </si>
  <si>
    <t>202-2 Proportion of senior management hired from the local community</t>
  </si>
  <si>
    <t>GRI 203: Indirect Economic Impacts 2016</t>
  </si>
  <si>
    <t>203-1 Infrastructure investments and services supported</t>
  </si>
  <si>
    <t>203-2 Significant indirect economic impacts</t>
  </si>
  <si>
    <t>GRI 204: Procurement Practices 2016</t>
  </si>
  <si>
    <t>204-1 Proportion of spending on local suppliers</t>
  </si>
  <si>
    <t>GRI 205: Anti-corruption 2016</t>
  </si>
  <si>
    <t>205-1 Operations assessed for risks related to corruption</t>
  </si>
  <si>
    <t>205-2 Communication and training about anti-corruption policies and procedures</t>
  </si>
  <si>
    <t>205-3 Confirmed incidents of corruption and actions taken</t>
  </si>
  <si>
    <t>GRI 206: Anti-competitive Behavior 2016</t>
  </si>
  <si>
    <t>206-1 Legal actions for anti-competitive behavior, anti-trust, and monopoly practices</t>
  </si>
  <si>
    <t>GRI 207: Tax 2019</t>
  </si>
  <si>
    <t>207-1 Approach to tax</t>
  </si>
  <si>
    <t>207-2 Tax governance, control, and risk management</t>
  </si>
  <si>
    <t>207-3 Stakeholder engagement and management of concerns related to tax</t>
  </si>
  <si>
    <t>207-4 Country-by-country reporting</t>
  </si>
  <si>
    <t>GRI 301: Materials 2016</t>
  </si>
  <si>
    <t>301-1 Materials used by weight or volume</t>
  </si>
  <si>
    <t>301-2 Recycled input materials used</t>
  </si>
  <si>
    <t>301-3 Reclaimed products and their packaging materials</t>
  </si>
  <si>
    <t>GRI 306: Effluents and Waste 2016</t>
  </si>
  <si>
    <t>306-3 Significant spills</t>
  </si>
  <si>
    <t>Not relevant- older version</t>
  </si>
  <si>
    <t>GRI 306: Waste 2020</t>
  </si>
  <si>
    <t>306-1 Waste generation and significant waste-related impacts</t>
  </si>
  <si>
    <t>306-2 Management of significant waste-related impacts</t>
  </si>
  <si>
    <t>306-3 Waste generated</t>
  </si>
  <si>
    <t>306-4 Waste diverted from disposal</t>
  </si>
  <si>
    <t>306-5 Waste directed to disposal</t>
  </si>
  <si>
    <t>GRI 308: Supplier Environmental Assessment 2016</t>
  </si>
  <si>
    <t>308-1 New suppliers that were screened using environmental criteria</t>
  </si>
  <si>
    <t>308-2 Negative environmental impacts in the supply chain and actions taken</t>
  </si>
  <si>
    <t>GRI 401: Employment 2016</t>
  </si>
  <si>
    <t>401-1 New employee hires and employee turnover</t>
  </si>
  <si>
    <t>401-2 Benefits provided to full-time employees that are not provided to temporary or part-time employees</t>
  </si>
  <si>
    <t>401-3 Parental leave</t>
  </si>
  <si>
    <t>GRI 402: Labor/Management Relations 2016</t>
  </si>
  <si>
    <t>402-1 Minimum notice periods regarding operational changes</t>
  </si>
  <si>
    <t>GRI 403: Occupational Health and Safety 2018</t>
  </si>
  <si>
    <t>403-1 Occupational health and safety management system</t>
  </si>
  <si>
    <t>403-2 Hazard identification, risk assessment, and incident investigation</t>
  </si>
  <si>
    <t>403-3 Occupational health services</t>
  </si>
  <si>
    <t>403-4 Worker participation, consultation, and communication on occupational health and safety</t>
  </si>
  <si>
    <t>403-5 Worker training on occupational health and safety</t>
  </si>
  <si>
    <t>403-6 Promotion of worker health</t>
  </si>
  <si>
    <t>403-7 Prevention and mitigation of occupational health and safety impacts directly linked by business relationships</t>
  </si>
  <si>
    <t>403-8 Workers covered by an occupational health and safety management system</t>
  </si>
  <si>
    <t>403-9 Work-related injuries</t>
  </si>
  <si>
    <t>403-10 Work-related ill health</t>
  </si>
  <si>
    <t>GRI 404: Training and Education 2016</t>
  </si>
  <si>
    <t>404-1 Average hours of training per year per employee</t>
  </si>
  <si>
    <t>404-2 Programs for upgrading employee skills and transition assistance programs</t>
  </si>
  <si>
    <t>404-3 Percentage of employees receiving regular performance and career development reviews</t>
  </si>
  <si>
    <t>GRI 405: Diversity and Equal Opportunity 2016</t>
  </si>
  <si>
    <t>405-1 Diversity of governance bodies and employees</t>
  </si>
  <si>
    <t>405-2 Ratio of basic salary and remuneration of women to men</t>
  </si>
  <si>
    <t>GRI 406: Non-discrimination 2016</t>
  </si>
  <si>
    <t>406-1 Incidents of discrimination and corrective actions taken</t>
  </si>
  <si>
    <t>GRI 407: Freedom of Association and Collective Bargaining 2016</t>
  </si>
  <si>
    <t>407-1 Operations and suppliers in which the right to freedom of association and collective bargaining may be at risk</t>
  </si>
  <si>
    <t>GRI 408: Child Labor 2016</t>
  </si>
  <si>
    <t>408-1 Operations and suppliers at significant risk for incidents of child labor</t>
  </si>
  <si>
    <t>GRI 409: Forced or Compulsory Labor 2016</t>
  </si>
  <si>
    <t>409-1 Operations and suppliers at significant risk for incidents of forced or compulsory labor</t>
  </si>
  <si>
    <t>GRI 410: Security Practices 2016</t>
  </si>
  <si>
    <t>410-1 Security personnel trained in human rights policies or procedures</t>
  </si>
  <si>
    <t>GRI 411: Rights of Indigenous Peoples 2016</t>
  </si>
  <si>
    <t>411-1 Incidents of violations involving rights of indigenous peoples</t>
  </si>
  <si>
    <t>GRI 413: Local Communities 2016</t>
  </si>
  <si>
    <t>413-1 Operations with local community engagement, impact assessments, and development programs</t>
  </si>
  <si>
    <t>413-2 Operations with significant actual and potential negative impacts on local communities</t>
  </si>
  <si>
    <t>GRI 414: Supplier Social Assessment 2016</t>
  </si>
  <si>
    <t>414-1 New suppliers that were screened using social criteria</t>
  </si>
  <si>
    <t>414-2 Negative social impacts in the supply chain and actions taken</t>
  </si>
  <si>
    <t>GRI 415: Public Policy 2016</t>
  </si>
  <si>
    <t>415-1 Political contributions</t>
  </si>
  <si>
    <t>GRI 416: Customer Health and Safety 2016</t>
  </si>
  <si>
    <t>416-1 Assessment of the health and safety impacts of product and service categories</t>
  </si>
  <si>
    <t>416-2 Incidents of non-compliance concerning the health and safety impacts of products and services</t>
  </si>
  <si>
    <t>GRI 417: Marketing and Labeling 2016</t>
  </si>
  <si>
    <t>417-1 Requirements for product and service information and labeling</t>
  </si>
  <si>
    <t>417-2 Incidents of non-compliance concerning product and service information and labeling</t>
  </si>
  <si>
    <t>417-3 Incidents of non-compliance concerning marketing communications</t>
  </si>
  <si>
    <t>GRI 418: Customer Privacy 2016</t>
  </si>
  <si>
    <t>418-1 Substantiated complaints concerning breaches of customer privacy and losses of customer data</t>
  </si>
  <si>
    <t xml:space="preserve">GRI STANDARD </t>
  </si>
  <si>
    <t>Total alignment %</t>
  </si>
  <si>
    <t xml:space="preserve">DISCLOSURE </t>
  </si>
  <si>
    <t xml:space="preserve">GRI 2: General Disclosures 2021
</t>
  </si>
  <si>
    <t>Unknown</t>
  </si>
  <si>
    <t>GRI 304: Biodiversity 2016</t>
  </si>
  <si>
    <t>304-1 Operational sites owned, leased, managed in, or adjacent to, protected areas and areas of high biodiversity value outside protected areas</t>
  </si>
  <si>
    <t>304-2 Significant impacts of activities, products and services on biodiversity</t>
  </si>
  <si>
    <t>304-3 Habitats protected or restored</t>
  </si>
  <si>
    <t>304-4 IUCN Red List species and national conservation list species with habitats in areas affected by operations</t>
  </si>
  <si>
    <t>GRI 302: Energy 2016</t>
  </si>
  <si>
    <t>302-1 Energy consumption within the organization</t>
  </si>
  <si>
    <t>302-2 Energy consumption outside of the organization</t>
  </si>
  <si>
    <t>302-3 Energy intensity</t>
  </si>
  <si>
    <t>302-4 Reduction of energy consumption</t>
  </si>
  <si>
    <t>302-5 Reductions in energy requirements of products and services</t>
  </si>
  <si>
    <t>GRI 305: Emissions 2016</t>
  </si>
  <si>
    <t>305-1 Direct (Scope 1) GHG emissions</t>
  </si>
  <si>
    <t>305-2 Energy indirect (Scope 2) GHG emissions</t>
  </si>
  <si>
    <t>305-3 Other indirect (Scope 3) GHG emissions</t>
  </si>
  <si>
    <t>305-4 GHG emissions intensity</t>
  </si>
  <si>
    <t>305-5 Reduction of GHG emissions</t>
  </si>
  <si>
    <t>305-6 Emissions of ozone-depleting substances (ODS)</t>
  </si>
  <si>
    <t>305-7 Nitrogen oxides (NOx), sulfur oxides (SOx), and other significant air emissions</t>
  </si>
  <si>
    <t>Sort order</t>
  </si>
  <si>
    <t>GRI Indicator</t>
  </si>
  <si>
    <t xml:space="preserve">GRI Disclosure </t>
  </si>
  <si>
    <t>CDP 2024 question number 
(Format 
5.1
5.2)</t>
  </si>
  <si>
    <t>Column</t>
  </si>
  <si>
    <t>CDP question text</t>
  </si>
  <si>
    <t>Alignment</t>
  </si>
  <si>
    <t xml:space="preserve">Comment on alignment </t>
  </si>
  <si>
    <t>Mapped by (initials of the team member)</t>
  </si>
  <si>
    <t>Requires further review (Yes/No)</t>
  </si>
  <si>
    <t>Comment for the reviewer</t>
  </si>
  <si>
    <t>Reviewer initials</t>
  </si>
  <si>
    <t>Reviewer's comments</t>
  </si>
  <si>
    <t>Quantification using simple scoring approach (Full=1, partial=0.5, no alignment =0)</t>
  </si>
  <si>
    <t xml:space="preserve">101-1 </t>
  </si>
  <si>
    <t>Policies to halt and reverse
biodiversity loss</t>
  </si>
  <si>
    <t xml:space="preserve">The organization shall: </t>
  </si>
  <si>
    <t>101-1-a</t>
  </si>
  <si>
    <t>Describe its policies or commitments to halt and reverse biodiversity loss, and how these are informed by the 2050 Goals and 2030 Targets in the Kunming-Montreal Global Biodiversity Framework;</t>
  </si>
  <si>
    <t>101-1-b</t>
  </si>
  <si>
    <t>Report the extent to which these policies or commitments apply to the organization’s activities and to its business relationships;</t>
  </si>
  <si>
    <t>101-1-c</t>
  </si>
  <si>
    <t xml:space="preserve">Report the goals and targets to halt and reverse biodiversity loss, whether they are informed by scientific consensus, the base year, and the indicators used to evaluate progress. </t>
  </si>
  <si>
    <t>101-2</t>
  </si>
  <si>
    <t>Disclosure 101-2 Management of biodiversity impacts</t>
  </si>
  <si>
    <t>101-2-a</t>
  </si>
  <si>
    <t>a. report how it applies the mitigation hierarchy by describing:</t>
  </si>
  <si>
    <t>101-2- a-i</t>
  </si>
  <si>
    <t>i. actions taken to avoid negative impacts on biodiversity</t>
  </si>
  <si>
    <t>101-2-a-ii</t>
  </si>
  <si>
    <t>ii. Actions taken to minimize negative impacts on biodiversity that were not avoided</t>
  </si>
  <si>
    <t>101-2-a_iii</t>
  </si>
  <si>
    <t>iii. Actions taken to restore and rehabilitate affected ecosystems, including the goals of the restoration and rehabilitation, and how stakeholders are engaged throughout the restoration and rehabilitation actions</t>
  </si>
  <si>
    <t>101-2-a,iv</t>
  </si>
  <si>
    <t>iv. Action taken to offset residual negative impacts on biodiversity</t>
  </si>
  <si>
    <t>101-2-a,v</t>
  </si>
  <si>
    <t>v. transformative actions taken and additional conservation actions taken</t>
  </si>
  <si>
    <t>101-2-b</t>
  </si>
  <si>
    <t>b. with reference to 101-2-a-iii, report for each site with the most significant impacts on biodiversity</t>
  </si>
  <si>
    <t>101-2-b,i</t>
  </si>
  <si>
    <t>i. the size in hectares of the area under restoration or rehabilitation;</t>
  </si>
  <si>
    <t>101-2-b,ii</t>
  </si>
  <si>
    <t>ii. the size in hectares of the area restored or rehabilitated</t>
  </si>
  <si>
    <t>101-2-c</t>
  </si>
  <si>
    <t xml:space="preserve">c. with reference to 101-2-a-iv, report for each offset: </t>
  </si>
  <si>
    <t>101-2-c,i</t>
  </si>
  <si>
    <t>i. the goals</t>
  </si>
  <si>
    <t>101-2- c-ii</t>
  </si>
  <si>
    <t>ii. The geographic location</t>
  </si>
  <si>
    <t>101-2-c,iii</t>
  </si>
  <si>
    <t>iii. Whether and how principles of good offset practices are met</t>
  </si>
  <si>
    <t>101-2-c-iv</t>
  </si>
  <si>
    <t>iv. Whether and how the offset is certified or verified by a third party</t>
  </si>
  <si>
    <t>101-2-d</t>
  </si>
  <si>
    <t>d. list which of its sites with the most significant impacts on biodiversity have a biodiversity management plan and explain why the other sites do not have a management plan</t>
  </si>
  <si>
    <t>101-2-e</t>
  </si>
  <si>
    <t>e. describe how it enhances synergies and reduces trade-offs between actions taken to manage its biodiversity and climate change impacts</t>
  </si>
  <si>
    <t>101-2-f</t>
  </si>
  <si>
    <t>f. describe how it ensures that the actions taken to manage its impacts on biodiversity avoid and minimize negative impacts and maximize positive impacts for stakeholders.</t>
  </si>
  <si>
    <t>101-3</t>
  </si>
  <si>
    <t>101-3-a</t>
  </si>
  <si>
    <t>a. describe the process to ensure compliance with access and benefit-sharing regulations and measures</t>
  </si>
  <si>
    <t>101-3-b</t>
  </si>
  <si>
    <t xml:space="preserve">b. describe voluntary actions taken to advance access and benefit sharing that are additional to legal obligations or when there are no regulations and measures. </t>
  </si>
  <si>
    <t xml:space="preserve"> Identification of biodiversity impacts</t>
  </si>
  <si>
    <t>101.4-a</t>
  </si>
  <si>
    <t>a. explain how it has determined which of its sites and which products and services in its supply chain have the most signification actual and potential impacts on biodiversity</t>
  </si>
  <si>
    <t>101-5</t>
  </si>
  <si>
    <t>101-5-a</t>
  </si>
  <si>
    <t>a. report the location and size in hectares of its sites with the most significant impacts on biodiversity</t>
  </si>
  <si>
    <t>101-5-b</t>
  </si>
  <si>
    <t xml:space="preserve">b. for each site reported under 101-5-a, report whether it is in or near an ecologically sensitive area, the distance to these areas, and whether there are: </t>
  </si>
  <si>
    <t>101-5-b-i</t>
  </si>
  <si>
    <t>i. areas of biodiversity importance</t>
  </si>
  <si>
    <t>101-5-b-ii</t>
  </si>
  <si>
    <t>ii. Areas of high ecosystem integrity</t>
  </si>
  <si>
    <t>101-5-b-iii</t>
  </si>
  <si>
    <t>iii. Areas of rapid decline in ecosystem integrity</t>
  </si>
  <si>
    <t>101-5-b-iv</t>
  </si>
  <si>
    <t>iv. Area of high physical water risks</t>
  </si>
  <si>
    <t>101-5-b-v</t>
  </si>
  <si>
    <t>v. area important for the deliver of ecosystem service benefits to Indigenous peoples, local communities, and other stakeholders</t>
  </si>
  <si>
    <t>101-5-c</t>
  </si>
  <si>
    <t>c. report the activities that take place in each site reported under 101-5-a</t>
  </si>
  <si>
    <t>101-5-d</t>
  </si>
  <si>
    <t xml:space="preserve">d. report the products and services in its supply chain with the most significant impact on biodiversity and the countries or jurisdictions where the activities associated with these products and services take place. </t>
  </si>
  <si>
    <t>101-6</t>
  </si>
  <si>
    <t>101-6-a</t>
  </si>
  <si>
    <t xml:space="preserve">a. for each site reported under 101-5-a where its activities lead or could lead to land and sea use change, report: </t>
  </si>
  <si>
    <t>101-6-a-i</t>
  </si>
  <si>
    <t xml:space="preserve">i. the size in hectares of natural ecosystem converted since a cur-off or reference date, the cut-off date or reference date, and the type of ecosystem before and after conversion; </t>
  </si>
  <si>
    <t>101-6-a-ii</t>
  </si>
  <si>
    <t>ii. The size in hectares of land and sea converted from one intensive used or modified ecosystem to another during the reporting period, and the type of ecosystem before and after conversion;</t>
  </si>
  <si>
    <t>101-6-b</t>
  </si>
  <si>
    <t xml:space="preserve">b for each site reported under 101-501 where its activities lead or could lead to the exploitation of natures resources, report: </t>
  </si>
  <si>
    <t>101-6-b-i</t>
  </si>
  <si>
    <t>i. for each wild species harvested, the quantity, types and extinction risk</t>
  </si>
  <si>
    <t>101-6-b-ii</t>
  </si>
  <si>
    <t>ii. Water withdrawal and water consumption in megalitres</t>
  </si>
  <si>
    <t>101-6-c</t>
  </si>
  <si>
    <t xml:space="preserve">c. for each site reported under 101-5-a where its activities lead or could lead to pollution, report the quantity and the type of each pollutant generated; </t>
  </si>
  <si>
    <t>101-6-d</t>
  </si>
  <si>
    <t>d. for each site reported under 101-5-a where it activities lead or could lead to the introduction of invasive alien species, describe how invasive alien species are or may be introduced</t>
  </si>
  <si>
    <t>101-6-e</t>
  </si>
  <si>
    <t>e. for each product and service in its supply chain reported under 101-5-d, report the information required under 101-6-a, 101-6-b, 101-6-c, and 101-g-d, with a breakdown by country or jurisdiction;</t>
  </si>
  <si>
    <t>101-6-f</t>
  </si>
  <si>
    <t xml:space="preserve">f. report contextual information necessary to understand how the data has been complied, including standards, methodologies, and assumptions used. </t>
  </si>
  <si>
    <t>101-7</t>
  </si>
  <si>
    <t>101-7-a</t>
  </si>
  <si>
    <t xml:space="preserve">a. for each site reported under 101-5-a, report the following information or affected or potentially affected ecosystems: </t>
  </si>
  <si>
    <t>101-7-a-i</t>
  </si>
  <si>
    <t>i. the ecosystem type for the base year</t>
  </si>
  <si>
    <t>101-7-a-ii</t>
  </si>
  <si>
    <t>ii. The ecosystem size in hectares for the base year</t>
  </si>
  <si>
    <t>101-7-a-iii</t>
  </si>
  <si>
    <t>iii. The ecosystem condition for the base year and the current reporting period</t>
  </si>
  <si>
    <t>101-7-b</t>
  </si>
  <si>
    <t xml:space="preserve">b. report contextual information necessary to understand how the data has been compiled, including standards, methodologies, and assumptions used. </t>
  </si>
  <si>
    <t>101-8</t>
  </si>
  <si>
    <t>101-8-a</t>
  </si>
  <si>
    <t>a. for each site reported under 101-5-a, list the ecosystem services and beneficiaries affected or potentially affected by the organization's activities</t>
  </si>
  <si>
    <t>101-8-b</t>
  </si>
  <si>
    <t xml:space="preserve">b. explain how the ecosystem services and beneficiaries are or could be affected by the organization's activities. </t>
  </si>
  <si>
    <t>3-3-</t>
  </si>
  <si>
    <t>Disclosure 3-3 Management of material topics</t>
  </si>
  <si>
    <t>For each material topic reported under Disclosure 3-2, the organization shall:</t>
  </si>
  <si>
    <t>3-3-a</t>
  </si>
  <si>
    <t xml:space="preserve">describe the actual and potential, negative and positive impacts on the economy,
environment, and people, including impacts on their human rights;
</t>
  </si>
  <si>
    <t>3-3-b</t>
  </si>
  <si>
    <t>report whether the organization is involved with the negative impacts through its activities or as a result of its business relationships, and describe the activities or business relationships;</t>
  </si>
  <si>
    <t>3-3-c</t>
  </si>
  <si>
    <t>describe its policies or commitments regarding the material topic</t>
  </si>
  <si>
    <t>3-3-d</t>
  </si>
  <si>
    <t>describe actions taken to manage the topic and related impacts, including:</t>
  </si>
  <si>
    <t>3-3-d-i</t>
  </si>
  <si>
    <t>actions to prevent or mitigate potential negative impacts;</t>
  </si>
  <si>
    <t>3-3-d-ii</t>
  </si>
  <si>
    <t>Actions to address actual negative impacts, including actions to provide for or
cooperate in their remediation;</t>
  </si>
  <si>
    <t>3-3-d-iii</t>
  </si>
  <si>
    <t>actions to manage actual and potential positive impacts;</t>
  </si>
  <si>
    <t>3-3-e</t>
  </si>
  <si>
    <t>report the following information about tracking the effectiveness of the actions taken:</t>
  </si>
  <si>
    <t>3-3-e-i</t>
  </si>
  <si>
    <t>processes used to track the effectiveness of the actions;</t>
  </si>
  <si>
    <t>3-3-e-ii</t>
  </si>
  <si>
    <t>goals, targets, and indicators used to evaluate progress;</t>
  </si>
  <si>
    <t>3-3-e-iii</t>
  </si>
  <si>
    <t>the effectiveness of the actions, including progress toward the goals and targets;</t>
  </si>
  <si>
    <t>3-3-e-iv</t>
  </si>
  <si>
    <t>lessons learned and how these have been incorporated into the organization’s operational policies and procedures;</t>
  </si>
  <si>
    <t>3-3-f</t>
  </si>
  <si>
    <t>describe how engagement with stakeholders has informed the actions taken (3-3-d) and how it has informed whether the actions have been effective (3-3-e).</t>
  </si>
  <si>
    <t>GRI reference</t>
  </si>
  <si>
    <t>Data point label (name)</t>
  </si>
  <si>
    <t>Data type</t>
  </si>
  <si>
    <t>Enumeration list/ explicit dimension options</t>
  </si>
  <si>
    <t>Units</t>
  </si>
  <si>
    <t>Notes</t>
  </si>
  <si>
    <t>GRI</t>
  </si>
  <si>
    <t>Para</t>
  </si>
  <si>
    <t>Sub-para</t>
  </si>
  <si>
    <t>CDP 2024 question number 
(Format 
5.1,
5.2)</t>
  </si>
  <si>
    <t>101-1</t>
  </si>
  <si>
    <t>a</t>
  </si>
  <si>
    <t>101-1-a: Description of policies or commitments to halt and reverse biodiversity loss and how these are informed by the 2050 Goals and 2030 Targets in the Kunming-Montreal Global Biodiversity Framework</t>
  </si>
  <si>
    <t>Long string</t>
  </si>
  <si>
    <t>--</t>
  </si>
  <si>
    <t>b</t>
  </si>
  <si>
    <t>101-1-b: Extent to which policies or commitments apply to the organization’s activities and business relationships</t>
  </si>
  <si>
    <t>c</t>
  </si>
  <si>
    <t>101-1-c: Goals and targets to halt and reverse biodiversity loss</t>
  </si>
  <si>
    <t>101-1-c: Are goals and targets to halt and reverse biodiversity loss informed by scientific consensus?</t>
  </si>
  <si>
    <t>Boolean</t>
  </si>
  <si>
    <t>- Yes
- No</t>
  </si>
  <si>
    <t>Single selection</t>
  </si>
  <si>
    <t>101-1-c: Start date for the base year</t>
  </si>
  <si>
    <t>Date</t>
  </si>
  <si>
    <t>101-1-c: End date for the base year</t>
  </si>
  <si>
    <t>101-1-c: Indicators used to evaluate progress</t>
  </si>
  <si>
    <t>i</t>
  </si>
  <si>
    <t>101-2-a-i: Description of actions taken to avoid negative impacts on biodiversity</t>
  </si>
  <si>
    <t>ii</t>
  </si>
  <si>
    <t>101-2-a-ii: Description of actions taken to minimize negative impacts on biodiversity that were not avoided</t>
  </si>
  <si>
    <t>iii</t>
  </si>
  <si>
    <t>101-2-a-iii: Description of actions taken to restore and rehabilitate affected ecosystems</t>
  </si>
  <si>
    <t>101-2-a-iii: Goals of the restoration and rehabilitation</t>
  </si>
  <si>
    <t>101-2-a-iii: Description of how stakeholders are engaged throughout the restoration and rehabilitation actions</t>
  </si>
  <si>
    <t>iv</t>
  </si>
  <si>
    <t>101-2-a-iv: Description of actions taken to offset residual negative impacts on biodiversity</t>
  </si>
  <si>
    <t>-v</t>
  </si>
  <si>
    <t>101-2-a-v: Description of transformative actions taken and additional conservation actions taken</t>
  </si>
  <si>
    <t>101-2-b: Sites with the most significant impacts on biodiversity</t>
  </si>
  <si>
    <t>Typed dimension</t>
  </si>
  <si>
    <t>Report 101-2-b for each site with the most significant impacts on biodiversity.</t>
  </si>
  <si>
    <t>101-2-b-i: Size in hectares of the area under restoration or rehabilitation</t>
  </si>
  <si>
    <t>Numerical</t>
  </si>
  <si>
    <t>Hectares</t>
  </si>
  <si>
    <t>Decimal values possible. Report for each site with the most significant impacts on biodiversity.</t>
  </si>
  <si>
    <t>101-2-b-ii: Size in hectares of the area restored or rehabilitated</t>
  </si>
  <si>
    <t>101-2-c: Type of biodiversity offsets</t>
  </si>
  <si>
    <t>Report 101-2-c for each type of biodiversity offset.</t>
  </si>
  <si>
    <t>101-2-c-i: Goals of the offset</t>
  </si>
  <si>
    <t>Report for each type of biodiversity offset.</t>
  </si>
  <si>
    <t>101-2-c-ii: Geographic location of the offset</t>
  </si>
  <si>
    <t>Short string</t>
  </si>
  <si>
    <t>101-2-c-iii: Are principles of good offset practices met?</t>
  </si>
  <si>
    <t>Single selection. Report for each type of biodiversity offset.</t>
  </si>
  <si>
    <t>101-2-c-iii: How principles of good offset practices are met?</t>
  </si>
  <si>
    <t>101-2-c-iv: Is the offset certified or verified by a third party?</t>
  </si>
  <si>
    <t>101-2-c-iv: How the offset is certified or verified by a third party?</t>
  </si>
  <si>
    <t>d</t>
  </si>
  <si>
    <t>101-2-d: List of sites with the most significant impacts on biodiversity that have a biodiversity management plan</t>
  </si>
  <si>
    <t>101-2-d: Explanation of why the other sites do not have a biodiversity management plan</t>
  </si>
  <si>
    <t>e</t>
  </si>
  <si>
    <t>101-2-e: Description of how synergies are enhanced and trade-offs are reduced between actions taken to manage biodiversity and climate change impacts</t>
  </si>
  <si>
    <t>f</t>
  </si>
  <si>
    <t>101-2-f: Description of how the organization ensures that the actions taken to manage impacts on biodiversity avoid and minimize negative impacts and maximize positive impacts for stakeholders</t>
  </si>
  <si>
    <t>101-3-a: Description of the process to ensure compliance with access and benefit-sharing regulations and measures</t>
  </si>
  <si>
    <t>101-3-b: Description of voluntary actions taken to advance access and benefit-sharing that are additional to legal obligations or when there are no regulations and measures</t>
  </si>
  <si>
    <t>101-4</t>
  </si>
  <si>
    <t>101-4-a: Explanation of how the organization has determined which of the sites and which products and services in the supply chain have the most significant actual and potential impacts on biodiversity</t>
  </si>
  <si>
    <t>101-5-a: Sites with the most significant impacts on biodiversity</t>
  </si>
  <si>
    <t>Report 101-5-a, 101-5-b, and 101-5-c for each site with the most significant impacts on biodiversity.</t>
  </si>
  <si>
    <t>101-5-a: Location</t>
  </si>
  <si>
    <t>Report for each site with the most significant impacts on biodiversity.</t>
  </si>
  <si>
    <t>101-5-a: Size in hectares</t>
  </si>
  <si>
    <t>101-5-b: Is the site in or near an ecologically sensitive area?</t>
  </si>
  <si>
    <t>Single selection. Report for each site with the most significant impacts on biodiversity.</t>
  </si>
  <si>
    <t>101-5-b: Distance of the site to ecologically sensitive area</t>
  </si>
  <si>
    <t>Select from XBRL UTR list of units for length</t>
  </si>
  <si>
    <t>Decimal values possible. Report for each ecologically sensitive area reported under101-5-b.</t>
  </si>
  <si>
    <t>101-5-b: Type of ecologically sensitive area</t>
  </si>
  <si>
    <t>Enumeration</t>
  </si>
  <si>
    <t>- Area of biodiversity importance
- Area of high ecosystem integrity
- Area of rapid decline in ecosystem integrity
- Area of high physical water risk
- Area important for the delivery of ecosystem service benefits to Indigenous Peoples, local communities, and other stakeholders</t>
  </si>
  <si>
    <t>Multiple selection. Report for each ecologically sensitive area reported under 101-5-b.</t>
  </si>
  <si>
    <t>101-5-c: Activities that take place at each site</t>
  </si>
  <si>
    <t>101-5-d: Products and services in the supply chain with the most significant impacts on biodiversity</t>
  </si>
  <si>
    <t>Report 101-5-d for each product and service in the supply chain with the most significant impacts on biodiversity.</t>
  </si>
  <si>
    <t>101-5-d: Countries or jurisdictions where the activities associated with the products and services take place</t>
  </si>
  <si>
    <t>Selected from ISO list of countries</t>
  </si>
  <si>
    <t>Multiple selection. Report for each product and service in the supply chain with the most significant impacts on biodiversity.</t>
  </si>
  <si>
    <t>101-5-d: Other countries or jurisdictions</t>
  </si>
  <si>
    <t>101-6-a: Sites with the most significant impacts on biodiversity</t>
  </si>
  <si>
    <t>Report 101-6 for each site with the most significant impacts on biodiversity.</t>
  </si>
  <si>
    <t>101-6: Direct drivers of biodiversity loss</t>
  </si>
  <si>
    <t>Explicit dimension</t>
  </si>
  <si>
    <t>- Land and sea use change
- Exploitation of natural resources
- Pollution
- Invasive alien species</t>
  </si>
  <si>
    <t>Report direct drivers of biodiversity loss for each site with the most significant impacts on biodiversity.</t>
  </si>
  <si>
    <t>101-6-a: Land and sea use change</t>
  </si>
  <si>
    <t>Report 101-6-a for each site with land and sea use change as a direct driver of biodiversity loss.</t>
  </si>
  <si>
    <t>101-6-a-i: Size in hectares of natural ecosystem converted since a cut-off or reference date</t>
  </si>
  <si>
    <t>Decimal values possible. Report for each site with land and sea use change as a direct driver of biodiversity loss.</t>
  </si>
  <si>
    <t>101-6-a-i: Cut-off date or reference date</t>
  </si>
  <si>
    <t>Report for each site with land and sea use change as a direct driver of biodiversity loss.</t>
  </si>
  <si>
    <t>101-6-a-i: Type of ecosystem before conversion of natural ecosystem</t>
  </si>
  <si>
    <t>101-6-a-i: Type of ecosystem after conversion of natural ecosystem</t>
  </si>
  <si>
    <t>101-6-a-ii: Size in hectares of land and sea converted from one intensively used or modified ecosystem to another during the reporting period</t>
  </si>
  <si>
    <t>101-6-a-ii: Type of ecosystem before conversion of intensively used or modified ecosystem</t>
  </si>
  <si>
    <t>101-6-a-ii: Type of ecosystem after conversion of intensively used or modified ecosystem</t>
  </si>
  <si>
    <t>101-6-b: Exploitation of natural resources</t>
  </si>
  <si>
    <t>Report 101-6-b for each site with exploitation of natural resources as a direct driver of biodiversity loss.</t>
  </si>
  <si>
    <t>101-6-b-i: Types of wild species harvested</t>
  </si>
  <si>
    <t>Report 101-6-b-i for each type of wild species harvested.</t>
  </si>
  <si>
    <t>101-6-b-i: Quantity of wild species harvested</t>
  </si>
  <si>
    <t>Integer (whole number) values only. Report quantity for each type of wild species harvested.</t>
  </si>
  <si>
    <t>101-6-b-i: Level of extinction risk</t>
  </si>
  <si>
    <t>Report level of extinction risk for each type of wild species harvested.</t>
  </si>
  <si>
    <t>101-6-b-ii: Water withdrawal</t>
  </si>
  <si>
    <t xml:space="preserve">Numerical </t>
  </si>
  <si>
    <t>Megaliters</t>
  </si>
  <si>
    <t>Decimal values possible. Report for each site with exploitation of natural resources as a direct driver of biodiversity loss.</t>
  </si>
  <si>
    <t>101-6-b-ii: Water consumption</t>
  </si>
  <si>
    <t>101-6-c: Pollution</t>
  </si>
  <si>
    <t>Report 101-6-c for each site with pollution as a direct driver of biodiversity loss.</t>
  </si>
  <si>
    <t>101-6-c: Type of pollutant generated</t>
  </si>
  <si>
    <t>Report type of pollutant generated for each site with pollution as a direct driver of biodiversity loss.</t>
  </si>
  <si>
    <t>101-6-c: Quantity of pollutant generated</t>
  </si>
  <si>
    <t>Select from XBRL UTR list of units for mass</t>
  </si>
  <si>
    <t>Decimal values possible. Report quantity for each type of pollutant generated for each site with pollution as a direct driver of biodiversity loss.</t>
  </si>
  <si>
    <t>101-6-d: Invasive alien species introduced</t>
  </si>
  <si>
    <t>Report 101-6-d for each site with invasive alien species as a direct driver of biodiversity loss.</t>
  </si>
  <si>
    <t>101-6-d: Description of how invasive alien species are or may be introduced</t>
  </si>
  <si>
    <t>Report for each type of invasive alien species introduced for each site.</t>
  </si>
  <si>
    <t>101-6-e: Product and/or service in the supply chain with the most significant impacts on biodiversity</t>
  </si>
  <si>
    <t>Report 101-6 for each product and/ or service in the supply chain with the most significant impacts on biodiversity.</t>
  </si>
  <si>
    <t>101-6-e: Countries or jurisdictions where the activities associated with the products and services take place</t>
  </si>
  <si>
    <t>Report 101-6 for each product and service in the supply chain for each site with the most significant impacts on biodiversity.</t>
  </si>
  <si>
    <t>101-6-e: Other countries or jurisdictions</t>
  </si>
  <si>
    <t>Report 101-6 for each country or jurisdiction where the activities associated with the products and services take place.</t>
  </si>
  <si>
    <t>Report 101-6 for each country under each product and service with the most significant impacts on biodiversity.</t>
  </si>
  <si>
    <t>Report 101-6-a for each country under each product and service with land and sea use change as a direct driver of biodiversity loss.</t>
  </si>
  <si>
    <t>Decimal values possible. Report for each country under each product and service with land and sea use change as a direct driver of biodiversity loss.</t>
  </si>
  <si>
    <t>Report for each country under each product and service with land and sea use change as a direct driver of biodiversity loss.</t>
  </si>
  <si>
    <t>Report 101-6-b for each country under each product and service with exploitation of natural resources as a direct driver of biodiversity loss.</t>
  </si>
  <si>
    <t>Decimal values possible. Report for each country under each product and service with exploitation of natural resources as a direct driver of biodiversity loss.</t>
  </si>
  <si>
    <t>Report 101-6-c for each country under each product and service with pollution as a direct driver of biodiversity loss.</t>
  </si>
  <si>
    <t>Report type of pollutant generated for each country under each product and service with pollution as a direct driver of biodiversity loss.</t>
  </si>
  <si>
    <t>Decimal values possible. Report quantity for each type of pollutant generated for each country under each product and service with pollution as a direct driver of biodiversity loss.</t>
  </si>
  <si>
    <t xml:space="preserve">Long string </t>
  </si>
  <si>
    <t>Report for each type of invasive alien species introduced for each country under each product and service.</t>
  </si>
  <si>
    <t>101-6-f: Contextual information necessary to understand how the data has been compiled, including standards, methodologies, and assumptions used</t>
  </si>
  <si>
    <t>101-7-a: Sites with the most significant impacts on biodiversity</t>
  </si>
  <si>
    <t>Report 101-7-a-i for each site with the most significant impacts on biodiversity.</t>
  </si>
  <si>
    <t>101-7-a-i: Type of affected or potentially affected ecosystem for the base year</t>
  </si>
  <si>
    <t>101-7-a-ii: Ecosystem size in hectares for the base year</t>
  </si>
  <si>
    <t>Decimal values possible. Report for each type of affected or potentially affected ecosystem for the base year.</t>
  </si>
  <si>
    <t>101-7-a-iii: Ecosystem condition for the base year</t>
  </si>
  <si>
    <t>Report for each type of affected or potentially affected ecosystem for the base year.</t>
  </si>
  <si>
    <t>101-7-a-iii: Ecosystem condition for the current reporting period</t>
  </si>
  <si>
    <t>101-7-b: Contextual information necessary to understand how the data has been compiled, including standards, methodologies, and assumptions used</t>
  </si>
  <si>
    <t>101-8-a: Sites with the most significant impacts on biodiversity</t>
  </si>
  <si>
    <t>Report 101-8-a for each site with the most significant impacts on biodiversity.</t>
  </si>
  <si>
    <t>101-8-a: List of ecosystem services affected or potentially affected by the organization’s activities</t>
  </si>
  <si>
    <t>101-8-a: List of beneficiaries affected or potentially affected by the organization’s activities</t>
  </si>
  <si>
    <t>101-8-b: Explanation of how the ecosystem services and beneficiaries are or could be affected by the organization's activities</t>
  </si>
  <si>
    <t>Process note- GRI mapping and review</t>
  </si>
  <si>
    <t>Process overview</t>
  </si>
  <si>
    <t>This sheet provides guidance and helps document key decisions made during internal GRI mapping coordination calls to ensure a consistent approach to mapping and review in applied.</t>
  </si>
  <si>
    <t>Key steps</t>
  </si>
  <si>
    <r>
      <t xml:space="preserve">1. In phase 1 of the mapping exercise team members will be mapping each row to relevant CDP question numbers and identifying the level of alignment.
2. Each team member can volunteer to take up a subset of rows using the mapping and reviewers' log below. To volunteer please input your initials under the column "Mapping done by" and mark as "No" if work is yet to be initiated or "WIP" if work is currently underway. Please mark as "Yes" once mapping the set of rows is complete.
3. While doing the mapping for each row, please map the CDP question number, question text and columns within each question that enable alignment. While listing the columns, please input "All columns" in cases where all the columns in the question enable alignment. Please note from an analysis perspective its best to narrow down alignment to a column or two as may be relevant. Further, for rows with no alignment please map related CDP questions and mentione "no alignment" in the alignment column
</t>
    </r>
    <r>
      <rPr>
        <b/>
        <u/>
        <sz val="11"/>
        <color theme="7" tint="-0.249977111117893"/>
        <rFont val="Roboto Light"/>
      </rPr>
      <t>4. Sector-specific questions are within scope for the mapping of GRI 101 and GRI CC Energy exposure drafts as (1) most biodiversity content is specific to organizations with mines (FS-specific questions have not been considered as thoroughly [eg module 12].), and (2) there are several energy-related sector-specific across module 7 which were deemed critical to capture.</t>
    </r>
    <r>
      <rPr>
        <sz val="11"/>
        <color theme="7" tint="-0.249977111117893"/>
        <rFont val="Roboto Light"/>
      </rPr>
      <t xml:space="preserve">
</t>
    </r>
    <r>
      <rPr>
        <sz val="11"/>
        <color theme="1"/>
        <rFont val="Roboto Light"/>
      </rPr>
      <t>5. 'Parent'/'leading' questions should not be mapped unless there is a direct linkage to the requirement.
6. The rows marked for review will be reviewed by a reviewer and indicated in the log below</t>
    </r>
  </si>
  <si>
    <t>Common principles</t>
  </si>
  <si>
    <t>Principle</t>
  </si>
  <si>
    <t>Example</t>
  </si>
  <si>
    <t>Use commas to separate question members</t>
  </si>
  <si>
    <t>4.1,
4.1.1</t>
  </si>
  <si>
    <t>Column numbers will be listed as shown in the example</t>
  </si>
  <si>
    <t>4.1.1
C0 - Environmental issue
C1 - Board-level oversight of this environmental issue 
4.1.2 
C4 - Frequency with which this environmental issue is a scheduled agenda item
C7 - Please explain</t>
  </si>
  <si>
    <t>add principle about auto-calculation re totals++</t>
  </si>
  <si>
    <t>Mapping and Reviewers' Log</t>
  </si>
  <si>
    <t>GRI 101: Biodiversity</t>
  </si>
  <si>
    <t>GRI indicator and topic</t>
  </si>
  <si>
    <t>Rows</t>
  </si>
  <si>
    <t>Number of Rows</t>
  </si>
  <si>
    <t>Mapping done by</t>
  </si>
  <si>
    <t>Completed (Yes/WIP/No)</t>
  </si>
  <si>
    <t>Requires further review</t>
  </si>
  <si>
    <t>Status for review (Yes/WIP/No)</t>
  </si>
  <si>
    <t>101-1 Policies to halt and reverse biodiversity loss</t>
  </si>
  <si>
    <t>Row 3-9</t>
  </si>
  <si>
    <t>ZK</t>
  </si>
  <si>
    <t>MA</t>
  </si>
  <si>
    <t>Row 10-30</t>
  </si>
  <si>
    <t>Row 31-32</t>
  </si>
  <si>
    <t>Row 33</t>
  </si>
  <si>
    <t>LC</t>
  </si>
  <si>
    <t xml:space="preserve">MM </t>
  </si>
  <si>
    <t>Row 34-43</t>
  </si>
  <si>
    <t>IG</t>
  </si>
  <si>
    <t>101-6 Direct drivers of biodiversity loss (part-1)</t>
  </si>
  <si>
    <t>Row 44-64</t>
  </si>
  <si>
    <t>MM</t>
  </si>
  <si>
    <t>LC/MA</t>
  </si>
  <si>
    <t>101-6 Direct drivers of biodiversity loss (part-2)</t>
  </si>
  <si>
    <t>Row 65-88</t>
  </si>
  <si>
    <t>Row 89-94</t>
  </si>
  <si>
    <t>SU</t>
  </si>
  <si>
    <t>Row 95-98</t>
  </si>
  <si>
    <t xml:space="preserve"> 3-3 Management of material topics (part 1: a-c)</t>
  </si>
  <si>
    <t>Row 99-109</t>
  </si>
  <si>
    <t xml:space="preserve"> 3-3 Management of material topics (part 2: d-e)</t>
  </si>
  <si>
    <t>Row 110-124</t>
  </si>
  <si>
    <t>MM/LC</t>
  </si>
  <si>
    <t>LC/MM</t>
  </si>
  <si>
    <t xml:space="preserve"> 3-3 Management of material topics (part 3: f+)</t>
  </si>
  <si>
    <t>Row121-130</t>
  </si>
  <si>
    <t>Totals</t>
  </si>
  <si>
    <t>GRI Climate Change [exposure draft]</t>
  </si>
  <si>
    <t>CC-1: Transition plan for climate change mitigation</t>
  </si>
  <si>
    <t>Row 3-17</t>
  </si>
  <si>
    <t>MC/Working Group</t>
  </si>
  <si>
    <t>CC-2: Climate change adaptation</t>
  </si>
  <si>
    <t>Row 19-30</t>
  </si>
  <si>
    <t>WG</t>
  </si>
  <si>
    <t>CC-3: Just transition</t>
  </si>
  <si>
    <t>Row 32-37</t>
  </si>
  <si>
    <t>No</t>
  </si>
  <si>
    <t>-</t>
  </si>
  <si>
    <t>N/A</t>
  </si>
  <si>
    <t>CC-4: GHG emissions reduction target setting and progress</t>
  </si>
  <si>
    <t>Row 39-56</t>
  </si>
  <si>
    <t xml:space="preserve">MC </t>
  </si>
  <si>
    <t>GH-1: Scope 1 GHG Emissions</t>
  </si>
  <si>
    <t>Row 58-71</t>
  </si>
  <si>
    <t>MC</t>
  </si>
  <si>
    <t>GH-2: Scope 2 GHG emissions</t>
  </si>
  <si>
    <t>Row 73-86</t>
  </si>
  <si>
    <t>GH-3: Scope 3 GHG emissions</t>
  </si>
  <si>
    <t>Row 88-101</t>
  </si>
  <si>
    <t>GH-4: GHG emissions intensity</t>
  </si>
  <si>
    <t>Row 103-104</t>
  </si>
  <si>
    <t>SM</t>
  </si>
  <si>
    <t>CC-5: GHG removals in the value chain</t>
  </si>
  <si>
    <t>Row 106-114</t>
  </si>
  <si>
    <t>CC-6: Carbon credits</t>
  </si>
  <si>
    <t>Row 116-136</t>
  </si>
  <si>
    <t xml:space="preserve">Yes </t>
  </si>
  <si>
    <r>
      <t xml:space="preserve">GRI Climate Change - </t>
    </r>
    <r>
      <rPr>
        <b/>
        <sz val="14"/>
        <color theme="0"/>
        <rFont val="Roboto Light"/>
      </rPr>
      <t>Energy</t>
    </r>
    <r>
      <rPr>
        <sz val="14"/>
        <color theme="0"/>
        <rFont val="Roboto Light"/>
      </rPr>
      <t xml:space="preserve"> [exposure draft]</t>
    </r>
  </si>
  <si>
    <t>EN-1: Energy policies and commitments</t>
  </si>
  <si>
    <t>Row 3</t>
  </si>
  <si>
    <t>EN-2: Energy consumption and generation within the organization</t>
  </si>
  <si>
    <t>Row 5-23</t>
  </si>
  <si>
    <t xml:space="preserve">EN-3: Upstream and downstream energy consumption </t>
  </si>
  <si>
    <t>Row 25-26</t>
  </si>
  <si>
    <t>EN-4: Energy intensity</t>
  </si>
  <si>
    <t>Row 28-33</t>
  </si>
  <si>
    <t>EN-5: Reduction of energy consumption</t>
  </si>
  <si>
    <t>Row 35-40</t>
  </si>
  <si>
    <t>Notes to guide review of mapping to final version of the climate change and energy standard</t>
  </si>
  <si>
    <r>
      <rPr>
        <b/>
        <sz val="11"/>
        <rFont val="Roboto Light"/>
      </rPr>
      <t>1.</t>
    </r>
    <r>
      <rPr>
        <sz val="11"/>
        <rFont val="Roboto Light"/>
      </rPr>
      <t xml:space="preserve"> Before reviewing a section, read the </t>
    </r>
    <r>
      <rPr>
        <b/>
        <sz val="11"/>
        <rFont val="Roboto Light"/>
      </rPr>
      <t xml:space="preserve">GRI 'Explanatory note' </t>
    </r>
    <r>
      <rPr>
        <sz val="11"/>
        <rFont val="Roboto Light"/>
      </rPr>
      <t xml:space="preserve">to understand the key changes in that section compared to the exposure draft. 
</t>
    </r>
    <r>
      <rPr>
        <b/>
        <sz val="11"/>
        <rFont val="Roboto Light"/>
      </rPr>
      <t>2.</t>
    </r>
    <r>
      <rPr>
        <sz val="11"/>
        <rFont val="Roboto Light"/>
      </rPr>
      <t xml:space="preserve"> While reviewing the mapping, first </t>
    </r>
    <r>
      <rPr>
        <b/>
        <sz val="11"/>
        <rFont val="Roboto Light"/>
      </rPr>
      <t xml:space="preserve">check the old vs new requirements for the section </t>
    </r>
    <r>
      <rPr>
        <sz val="11"/>
        <rFont val="Roboto Light"/>
      </rPr>
      <t xml:space="preserve">as a whole to identify whether any restructuring/merging has taken place, and where. Then, per requirement, check:
</t>
    </r>
    <r>
      <rPr>
        <b/>
        <sz val="11"/>
        <rFont val="Roboto Light"/>
      </rPr>
      <t xml:space="preserve">     - questions mapped;
     - columns mapped;
     - alignment label;
     - comment on alignment</t>
    </r>
    <r>
      <rPr>
        <sz val="11"/>
        <rFont val="Roboto Light"/>
      </rPr>
      <t xml:space="preserve"> - ensure it is suitable for publication, and</t>
    </r>
    <r>
      <rPr>
        <b/>
        <sz val="11"/>
        <rFont val="Roboto Light"/>
      </rPr>
      <t xml:space="preserve">
     - add "Queries for GRI" if needed.</t>
    </r>
    <r>
      <rPr>
        <sz val="11"/>
        <rFont val="Roboto Light"/>
      </rPr>
      <t xml:space="preserve">
</t>
    </r>
    <r>
      <rPr>
        <b/>
        <sz val="11"/>
        <rFont val="Roboto Light"/>
      </rPr>
      <t>3. Complete the mapping for new requirements added in the latest version.</t>
    </r>
    <r>
      <rPr>
        <sz val="11"/>
        <rFont val="Roboto Light"/>
      </rPr>
      <t xml:space="preserve">
4. Ensure a consisten format is implemented in the "question text" column and the "column" column. The manner in which question numbers are included etc.
5. Remove sector-specific questions from latest tab and update alignment label if needed.
6. If the datapoints mapped or alignment label has changed compared to the previous draft, indicate this and provide details in the corresponding purple columns. 
7. Ensure adherence with brand guidelines 
</t>
    </r>
    <r>
      <rPr>
        <b/>
        <sz val="11"/>
        <rFont val="Roboto Light"/>
      </rPr>
      <t>8. Regarding second checks:
     1. add your initials and response to the review comment column;
     2. update the mapping/alignment, if relevant, and;
     3. mark column X as "Yes - Checked" or "Yes - Discuss in call".</t>
    </r>
    <r>
      <rPr>
        <sz val="11"/>
        <rFont val="Roboto Light"/>
      </rPr>
      <t xml:space="preserve">
9. Fresh intro tab to be developed for publication/version being shared with GRI</t>
    </r>
  </si>
  <si>
    <t>GRI 102: Climate Change and Just Transition [Final draft]</t>
  </si>
  <si>
    <t>Review done by</t>
  </si>
  <si>
    <t>Requires further checks?</t>
  </si>
  <si>
    <t>Row 3-18</t>
  </si>
  <si>
    <t>Row 19-31</t>
  </si>
  <si>
    <t>Row 32-52</t>
  </si>
  <si>
    <t>Row 53-75</t>
  </si>
  <si>
    <t>102-5: Scope 1 GHG Emissions</t>
  </si>
  <si>
    <t>Row 76-90</t>
  </si>
  <si>
    <t>EP</t>
  </si>
  <si>
    <t>Row 91-105</t>
  </si>
  <si>
    <t>MA/SU</t>
  </si>
  <si>
    <t>Row 106-121</t>
  </si>
  <si>
    <t>Row 122-124</t>
  </si>
  <si>
    <t>Row 125-134</t>
  </si>
  <si>
    <t>102-10: Carbon credits</t>
  </si>
  <si>
    <t>Row 135-157</t>
  </si>
  <si>
    <t>GRI 103 - Energy [Final draft]</t>
  </si>
  <si>
    <t>Row 3-5</t>
  </si>
  <si>
    <t>Row 6-25</t>
  </si>
  <si>
    <t xml:space="preserve">103-3: Upstream and downstream energy consumption </t>
  </si>
  <si>
    <t>Row 26-28</t>
  </si>
  <si>
    <t>Row 29-35</t>
  </si>
  <si>
    <t>Row 36-46</t>
  </si>
  <si>
    <t>7.15.1</t>
  </si>
  <si>
    <t>Partial</t>
  </si>
  <si>
    <t>Unique ID</t>
  </si>
  <si>
    <t>Number of rows</t>
  </si>
  <si>
    <t>102-1</t>
  </si>
  <si>
    <t>102-2</t>
  </si>
  <si>
    <t>102-3</t>
  </si>
  <si>
    <t>102-4</t>
  </si>
  <si>
    <t>102-5</t>
  </si>
  <si>
    <t>102-6</t>
  </si>
  <si>
    <t>102-7</t>
  </si>
  <si>
    <t>102-8</t>
  </si>
  <si>
    <t>102-9</t>
  </si>
  <si>
    <t>102-10</t>
  </si>
  <si>
    <t>103-1</t>
  </si>
  <si>
    <t>103-2</t>
  </si>
  <si>
    <t>103-3</t>
  </si>
  <si>
    <t>103-4</t>
  </si>
  <si>
    <t>103-5</t>
  </si>
  <si>
    <t xml:space="preserve">CDP 2026 Full Corporate Questionnaire </t>
  </si>
  <si>
    <t xml:space="preserve">Correspondence </t>
  </si>
  <si>
    <t>GRI Disclosure</t>
  </si>
  <si>
    <t>ID</t>
  </si>
  <si>
    <t>Requirement</t>
  </si>
  <si>
    <t>CDP Question Number(s)</t>
  </si>
  <si>
    <t>CDP Question Text</t>
  </si>
  <si>
    <t>CDP Column</t>
  </si>
  <si>
    <t>Correspondence Qualifier</t>
  </si>
  <si>
    <t>The organization shall:</t>
  </si>
  <si>
    <t>None.</t>
  </si>
  <si>
    <t>102-1-a</t>
  </si>
  <si>
    <t>describe its transition plan, including policies and actions to mitigate climate change;</t>
  </si>
  <si>
    <t>4.6.1,
5.2</t>
  </si>
  <si>
    <t>4.6.1 - Provide details of your environmental policies.
5.2 - Does your organization’s strategy include a climate transition plan?</t>
  </si>
  <si>
    <t>Additional GRI requirement</t>
  </si>
  <si>
    <t>102-1-b</t>
  </si>
  <si>
    <t>describe how the transition plan aligns with the latest scientific evidence on the effort needed to limit global warming to 1.5°C, including the source of the climate change-related scenarios used, and the methodologies and assumptions used to develop the transition plan;</t>
  </si>
  <si>
    <t>5.1.1,
5.2</t>
  </si>
  <si>
    <t>5.1.1 - Provide details of the scenarios used in your organization’s scenario analysis. 
5.2 - Does your organization’s strategy include a climate transition plan?</t>
  </si>
  <si>
    <t>Full</t>
  </si>
  <si>
    <t>102-1-c</t>
  </si>
  <si>
    <t>report the total expenditure incurred by the implementation of the transition plan as monetary value and percentage of the total expenditure incurred in the reporting period;</t>
  </si>
  <si>
    <t>5.4.1</t>
  </si>
  <si>
    <t>5.4.1 - Quantify the amount and percentage share of your spending/revenue that is aligned with your organization’s climate transition.</t>
  </si>
  <si>
    <t>Difference in approach/scope</t>
  </si>
  <si>
    <t>102-1-d</t>
  </si>
  <si>
    <t>report the governance bodies or individual roles responsible for overseeing and implementing the transition plan and describe their responsibilities;</t>
  </si>
  <si>
    <t>4.1.2</t>
  </si>
  <si>
    <t>4.1.2 - Identify the positions (do not include any names) of the individuals or committees on the board with accountability for environmental issues and provide details of the board’s oversight of environmental issues.</t>
  </si>
  <si>
    <t>CDP enables full disclosure of this requirement through response options relating to transition plans as part of 4.1.2 column 5 "Governance mechanisms into which this environmental issue is integrated". For correspondence with the GRI requirement disclosing companies must select the option “Monitoring the implementation of a climate transition plan” in this column.</t>
  </si>
  <si>
    <t>102-1-e</t>
  </si>
  <si>
    <t>describe how the transition plan is embedded in its business strategy;</t>
  </si>
  <si>
    <t>5.2,
5.3.1</t>
  </si>
  <si>
    <t>5.2 - Does your organization’s strategy include a climate transition plan?
5.3.1 - Describe where and how environmental risks and opportunities have affected your strategy.</t>
  </si>
  <si>
    <t>102-1-f</t>
  </si>
  <si>
    <t>report the targets to achieve the transition plan and progress toward them, including:</t>
  </si>
  <si>
    <t>7.53.1,
7.53.2,
7.54.3</t>
  </si>
  <si>
    <t>7.53.1 - Provide details of your absolute emissions targets and progress made against those targets.
7.53.2 - Provide details of your emissions intensity targets and progress made against those targets.
7.54.3 - Provide details of your net-zero target(s).</t>
  </si>
  <si>
    <t>7.53.1
All columns
7.53.2
All columns
7.54.3
All columns</t>
  </si>
  <si>
    <t>102-1-f-i</t>
  </si>
  <si>
    <t>GHG emissions reduction targets reported under Disclosure 102-4;</t>
  </si>
  <si>
    <t>102-1-f-ii</t>
  </si>
  <si>
    <t>targets to phase out fossil fuels, the base year, and standards, methodologies, and assumptions used to set the targets;</t>
  </si>
  <si>
    <t>7.54.1,
7.54.2</t>
  </si>
  <si>
    <t>7.54.1 - Provide details of your targets to increase or maintain low-carbon energy consumption or production.
7.54.2 - Provide details of any other climate-related targets, including methane reduction targets.</t>
  </si>
  <si>
    <t xml:space="preserve">7.54.1
All columns
7.54.2
C5 - Target category and metric (target numerator if reporting an intensity target)
C7 - End date of base year
C8 - Figure or percentage in base year
C12 - % of target achieved relative to base year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t>
  </si>
  <si>
    <t>CDP enables full disclosure of targets on phasing out fossil fuels as part of the target types "Fossil fuel reduction target" (see 7.54.2 column 5 "Target category and metric") as well as low-carbon energy consumption/production targets (see 7.54.1).</t>
  </si>
  <si>
    <t>102-1-f-iii</t>
  </si>
  <si>
    <t>other climate change mitigation targets, how these were set, what is covered, the base year, and describe their role within the transition plan;</t>
  </si>
  <si>
    <t>7.54.1,
7.54.2,
7.54.3</t>
  </si>
  <si>
    <t>7.54.1 - Provide details of your targets to increase or maintain low-carbon energy consumption or production.
7.54.2 - Provide details of any other climate-related targets, including methane reduction targets.
7.54.3 - Provide details of your net-zero target(s).</t>
  </si>
  <si>
    <t>7.54.1
C3 - Target coverage 
C4 - Target type: energy carrier 
C5 - Target type: activity 
C6 - Target type: energy source 
C7 - End date of base year
C13 - % of target achieved relative to base year 
C16 - Is this target part of an emissions target? 
C17 - Is this target part of an overarching initiative? 
C19 - Explain target coverage and identify any exclusions 
C20 - Target objective 
C21 - Plan for achieving target, and progress made to the end of the reporting year
C22 - List the actions which contributed most to achieving this target 
7.54.2
C3 - Target coverage
C5 - Target category and metric (target numerator if reporting an intensity target)
C6 - Target denominator (intensity targets only)
C7 - End date of base year
C8 - Figure or percentage in base year
C12 - % of target achieved relative to base year
C15 - Is this target part of an emissions target?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7.54.3
C3 - Target coverage 
C8 - Scopes
C9 - Greenhouse gases covered by target 
C10 - Explain target coverage and identify any exclusions 
C11 - Target objective
C13 - Do you plan to mitigate emissions beyond your value chain?
C16 - Describe the actions to mitigate emissions beyond your value chain</t>
  </si>
  <si>
    <t>g</t>
  </si>
  <si>
    <t>102-1-g</t>
  </si>
  <si>
    <t>describe how the transition plan aligns with just transition principles and how engagement with stakeholders informs its development and implementation;</t>
  </si>
  <si>
    <t>5.2 - Does your organization’s strategy include a climate transition plan?</t>
  </si>
  <si>
    <t>Correspondence with CDP is partial, as CDP primarily focuses on shareholder feedback and engagement on the transition plan, whereas the GRI requirement requests details on engagement with a wider group of stakeholders. In addition, the GRI requirement requires organizations to describe alignment with the just transition principles.</t>
  </si>
  <si>
    <t>h</t>
  </si>
  <si>
    <t>102-1-h</t>
  </si>
  <si>
    <t>describe the impacts on people and the environment from implementing the transition plan and the actions taken to manage them, including:</t>
  </si>
  <si>
    <t>CDP enables partial disclosure of this GRI requirement by requesting which other environmental issues have been considered in the climate transition plan. However, the GRI requirement focuses specifically on the impacts from the implementation of the climate transition plan.</t>
  </si>
  <si>
    <t>102-1-h-i</t>
  </si>
  <si>
    <t>workers, local communities, and Indigenous Peoples;</t>
  </si>
  <si>
    <t>No correspondence</t>
  </si>
  <si>
    <t>102-1-h-ii</t>
  </si>
  <si>
    <t>biodiversity;</t>
  </si>
  <si>
    <t>CDP enables partial disclosure of this GRI requirement by requesting which other environmental issues (including biodiversity) have been considered in the climate transition plan. However, the GRI requirement focuses specifically on the impacts on biodiversity from the implementation of the climate transition plan.</t>
  </si>
  <si>
    <t>102-1-i</t>
  </si>
  <si>
    <t>describe how its public policy activities, including lobbying activities, are consistent with the transition plan;</t>
  </si>
  <si>
    <t>4.11,
4.11.1</t>
  </si>
  <si>
    <t>4.11 - In the reporting year, did your organization engage in activities that could directly or indirectly influence policy, law, or regulation that may (positively or negatively) impact the environment?
4.11.1 - On what policies, laws, or regulations that may (positively or negatively) impact the environment has your organization been engaging directly with policy makers in the reporting year?</t>
  </si>
  <si>
    <t>4.11
C8 - Describe the process your organization has in place to ensure that your external engagement activities are consistent with your environmental commitments and/or transition plan
4.11.1
C10 - Explain the relevance of this policy, law, or regulation to the achievement of your environmental commitments and/or transition plan, how this has informed your engagement, and how you measure the success of your engagement</t>
  </si>
  <si>
    <t>j</t>
  </si>
  <si>
    <t>102-1-j</t>
  </si>
  <si>
    <t>explain, in the absence of a transition plan, why it does not exist, and describe the steps being taken to develop it and the expected time frame.</t>
  </si>
  <si>
    <t>102-2-a</t>
  </si>
  <si>
    <t>describe the impacts on people and the environment associated with its climate change-related risks and opportunities and how they were considered in the development of the adaptation plan;</t>
  </si>
  <si>
    <t>2.2.7,
3.1.1,
3.6.1</t>
  </si>
  <si>
    <t>2.2.7 - Are the interconnections between environmental dependencies, impacts, risks and/or opportunities assessed?
3.1.1 - Provide details of the environmental risks identified which have had a substantive effect on your organization in the reporting year, or are anticipated to have a substantive effect on your organization in the future.
3.6.1 - Provide details of the environmental opportunities identified which have had a substantive effect on your organization in the reporting year, or are anticipated to have a substantive effect on your organization in the future.</t>
  </si>
  <si>
    <t>102-2-b</t>
  </si>
  <si>
    <t>describe its adaptation plan, including:</t>
  </si>
  <si>
    <t>Although CDP does not cover 'adaptation plans' explicitly as a concept, it does enable disclosure on adaptation actions which partially corresponds to GRI requirements in disclosure 102-2.</t>
  </si>
  <si>
    <t>102-2-b-i</t>
  </si>
  <si>
    <t>policies and actions to adapt to climate change;</t>
  </si>
  <si>
    <t>102-2-b-ii</t>
  </si>
  <si>
    <t>the source of the climate change-related scenarios used, the temperature projection included in the scenarios, and the methodologies and assumptions used to develop the adaptation plan;</t>
  </si>
  <si>
    <t>5.1,
5.1.1,
5.1.2</t>
  </si>
  <si>
    <t>5.1 - Does your organization use scenario analysis to identify environmental outcomes?
5.1.1 - Provide details of the scenarios used in your organization’s scenario analysis.
5.1.2 - Provide details of the outcomes of your organization’s scenario analysis.</t>
  </si>
  <si>
    <t>102-2-b-iii</t>
  </si>
  <si>
    <t>the total expenditure incurred by the implementation of the adaptation plan as monetary value and percentage of the total expenditure incurred in the reporting period;</t>
  </si>
  <si>
    <t>102-2-b-iv</t>
  </si>
  <si>
    <t>the governance bodies or individual roles responsible for overseeing and implementing the adaptation plan and describe their responsibilities;</t>
  </si>
  <si>
    <t>v</t>
  </si>
  <si>
    <t>102-2-b-v</t>
  </si>
  <si>
    <t>the targets to achieve the adaptation plan and progress toward them;</t>
  </si>
  <si>
    <t>7.54.2</t>
  </si>
  <si>
    <t>7.54.2 - Provide details of any other climate-related targets, including methane reduction targets.</t>
  </si>
  <si>
    <t>7.54.2
All columns</t>
  </si>
  <si>
    <t>vi</t>
  </si>
  <si>
    <t>102-2-b-vi</t>
  </si>
  <si>
    <t>how the adaptation plan aligns with just transition principles and how engagement with stakeholders informs its development and implementation;</t>
  </si>
  <si>
    <t>4.11.1,
5.11.7,
5.11.9</t>
  </si>
  <si>
    <t>4.11.1 - On what policies, laws, or regulations that may (positively or negatively) impact the environment has your organization been engaging directly with policy makers in the reporting year?
5.11.7 - Provide further details of your organization’s supplier engagement on environmental issues.
5.11.9 - Provide details of any environmental engagement activity with other stakeholders in the value chain.</t>
  </si>
  <si>
    <t>4.11.1
C3 - Focus area of policy, law, or regulation that may impact the environment 
5.11.7
C3 - Type and details of engagement
5.11.9
C3 - Type and details of engagement</t>
  </si>
  <si>
    <t>102-2-c</t>
  </si>
  <si>
    <t>describe the impacts on people and the environment from implementing the adaptation plan and the actions taken to manage them, including:</t>
  </si>
  <si>
    <t>102-2-c-i</t>
  </si>
  <si>
    <t>102-2-c-ii</t>
  </si>
  <si>
    <t>102-2-d</t>
  </si>
  <si>
    <t>explain, in the absence of an adaptation plan, why it does not exist, and describe the steps being taken to develop it and the expected time frame.</t>
  </si>
  <si>
    <t>In the context of its transition or adaptation efforts, the organization shall:</t>
  </si>
  <si>
    <t>102-3-a</t>
  </si>
  <si>
    <t>report the total number of new employees recruited and a breakdown of this total by:</t>
  </si>
  <si>
    <t>102-3-a-i</t>
  </si>
  <si>
    <t>gender;</t>
  </si>
  <si>
    <t>102-3-a-ii</t>
  </si>
  <si>
    <t>employee type;</t>
  </si>
  <si>
    <t>102-3-b</t>
  </si>
  <si>
    <t>report the total number of employees whose work was terminated and a breakdown of this total by:</t>
  </si>
  <si>
    <t>102-3-b-i</t>
  </si>
  <si>
    <t>102-3-b-ii</t>
  </si>
  <si>
    <t>102-3-c</t>
  </si>
  <si>
    <t>report the total number of redeployed employees and a breakdown of this total by:</t>
  </si>
  <si>
    <t>102-3-c-i</t>
  </si>
  <si>
    <t>102-3-c-ii</t>
  </si>
  <si>
    <t>102-3-d</t>
  </si>
  <si>
    <t>report the total number of employees who received training for up- and re-skilling, and a breakdown of this total by:</t>
  </si>
  <si>
    <t>102-3-d-i</t>
  </si>
  <si>
    <t>102-3-d-ii</t>
  </si>
  <si>
    <t>102-3-e</t>
  </si>
  <si>
    <t>report the total number of new workers who are not employees recruited and a breakdown of this total by gender;</t>
  </si>
  <si>
    <t>102-3-f</t>
  </si>
  <si>
    <t>report the total number of workers who are not employees whose work was terminated and a breakdown of this total by gender;</t>
  </si>
  <si>
    <t>102-3-g</t>
  </si>
  <si>
    <t>report the total number and percentage of new employees recruited whose basic pay is at or above the cost-of-living estimate, and describe actions taken or commitments made to address any gaps between basic pay and the cost-of-living estimate for workers reported under 102-3-a and 102-3-e;</t>
  </si>
  <si>
    <t>102-3-h</t>
  </si>
  <si>
    <t>list the locations of operation where the organization has impacts on local communities and Indigenous Peoples;</t>
  </si>
  <si>
    <t>102-3-i</t>
  </si>
  <si>
    <t>report the percentage of locations of operation listed under 102-3-h in which an agreement has been reached with affected or potentially affected local communities or Indigenous Peoples to safeguard their interests;</t>
  </si>
  <si>
    <t>102-3-j</t>
  </si>
  <si>
    <t>report contextual information necessary to understand the data reported under 102-3 and describe the methodologies and assumptions used to compile the data, including whether the numbers are reported:</t>
  </si>
  <si>
    <t>102-3-j-i</t>
  </si>
  <si>
    <t>in head count, full-time equivalent (FTE), or using another methodology;</t>
  </si>
  <si>
    <t>102-3-j-ii</t>
  </si>
  <si>
    <t>at the end of the reporting period, as an average across the reporting period, or using another methodology.</t>
  </si>
  <si>
    <t>102-4-a</t>
  </si>
  <si>
    <t>report short-, medium-, and long-term gross Scope 1, Scope 2, and Scope 3 GHG emissions reduction targets in metric tons of CO2 equivalent and as a percentage of base year emissions, where:</t>
  </si>
  <si>
    <t xml:space="preserve">7.53.1 </t>
  </si>
  <si>
    <t>7.53.1 - Provide details of your absolute emissions targets and progress made against those targets.</t>
  </si>
  <si>
    <t>7.53.1
All columns</t>
  </si>
  <si>
    <t>102-4-a-i</t>
  </si>
  <si>
    <t>gross Scope 1, Scope 2, and Scope 3 GHG emissions reduction targets are reported separately or where Scope 1 and Scope 2 GHG emissions are combined;</t>
  </si>
  <si>
    <t xml:space="preserve">7.53.1, 
7.54.3 </t>
  </si>
  <si>
    <t>7.53.1 - Provide details of your absolute emissions targets and progress made against those targets.
7.54.3 - Provide details of your net-zero target(s).</t>
  </si>
  <si>
    <t>7.53.1
C8 - Scopes
7.54.3
C8 - Scopes</t>
  </si>
  <si>
    <t>CDP enables full disclosure of this requirement. Note that GRI only allows combining Scopes 1 and 2, whereas in CDP Scopes 1, 2, and 3 can be combined.</t>
  </si>
  <si>
    <t>102-4-a-ii</t>
  </si>
  <si>
    <t>gross Scope 1 and Scope 2 GHG emissions reduction targets cover the total Scope 1 and Scope 2 GHG emissions reported under Disclosures 102-5 and 102-6;</t>
  </si>
  <si>
    <t>7.53.1</t>
  </si>
  <si>
    <t>7.53.1
C33 - Base year Scope 1 emissions covered by target as % of total base year emissions in Scope 1
C34 - Base year Scope 2 emissions covered by target as % of total base year emissions in Scope 2
from C35 to 51 - Base year Scope 3, Category […] emissions covered by target as % of total base year emissions in Scope 3, Category […] (metric tons CO2e)
C52 - Base year total Scope 3 emissions covered by target as % of total base year emissions in Scope 3 (in all Scope 3 Categories)
C53 - Base year emissions covered by target in all selected Scopes as % of total base year emissions in all selected Scopes</t>
  </si>
  <si>
    <t xml:space="preserve">CDP enables full disclosure of this requirement.  CDP requests coverage information per scope and across all selected scopes, so this information can be obtained whether companies report scope 1 and 2 in separate rows or combined.
</t>
  </si>
  <si>
    <t>102-4-a-iii</t>
  </si>
  <si>
    <t>GHG removals, GHG trades, and avoided GHG emissions are excluded;</t>
  </si>
  <si>
    <t>102-4-b</t>
  </si>
  <si>
    <t>for each gross GHG emissions reduction target, report whether biogenic CO2 emissions are included in the target;</t>
  </si>
  <si>
    <t>7.53.1
C78 - Land-related emissions covered by target</t>
  </si>
  <si>
    <t>102-4-c</t>
  </si>
  <si>
    <t>for each gross Scope 2 GHG emissions reduction target, report whether the targets use the location-based or market-based method;</t>
  </si>
  <si>
    <t xml:space="preserve">7.53.1
C9 - Scope 2 accounting method </t>
  </si>
  <si>
    <t>102-4-d</t>
  </si>
  <si>
    <t>for each gross Scope 3 GHG emissions reduction target, list the Scope 3 categories covered by the targets;</t>
  </si>
  <si>
    <t>7.53.1
C10 - Scope 3 categories</t>
  </si>
  <si>
    <t>102-4-e</t>
  </si>
  <si>
    <t>for each gross GHG emissions reduction target, report the gases covered by the target;</t>
  </si>
  <si>
    <t xml:space="preserve">7.53.1
C7 - Greenhouse gases covered by target
7.54.3 
C9 - Greenhouse gases covered by target
</t>
  </si>
  <si>
    <t>102-4-f</t>
  </si>
  <si>
    <t>explain how the gross GHG emissions reduction targets align with the latest scientific evidence on the effort needed to limit global warming to 1.5°C</t>
  </si>
  <si>
    <t xml:space="preserve">7.53.1
C2 - Is this a science-based target? 
C4 - Target ambition
C84 - Plan for achieving target, and progress made to the end of the reporting year 
C85 - Target derived using a sectoral decarbonization approach
7.54.3
C6 - Is this a science-based target? 
C10 - Explain target coverage and identify any exclusions </t>
  </si>
  <si>
    <t>102-4-g</t>
  </si>
  <si>
    <t>describe its gross GHG emissions reduction target revision policy;</t>
  </si>
  <si>
    <t xml:space="preserve">7.53.1
C81 - Explain the reasons for the revision, replacement, or retirement of the target 
C84  - Plan for achieving target, and progress made to the end of the reporting year
7.54.3 
C19 - Process for reviewing target </t>
  </si>
  <si>
    <t>Although CDP partially enables this disclosure for any targets that are revised, replaced, or retired in the reporting year, GRI requires organizations to report their target revision approach, regardless of whether there has been a revision to a specific target in the reporting year or not.</t>
  </si>
  <si>
    <t>102-4-h</t>
  </si>
  <si>
    <t>for each gross GHG emissions reduction target, report the base year, including:</t>
  </si>
  <si>
    <t xml:space="preserve">7.53.1
C11 - End date of base year 
</t>
  </si>
  <si>
    <t>102-4-h-i</t>
  </si>
  <si>
    <t>the rationale for choosing it;</t>
  </si>
  <si>
    <t xml:space="preserve">7.53.1
C83 - Target objective
</t>
  </si>
  <si>
    <t xml:space="preserve">CDP enables partial disclosure of the rationale for choosing the target as part of the request to report the strategic objective of the target. However, CDP does not explicitly request the rationale for selecting the base year. </t>
  </si>
  <si>
    <t>102-4-h-ii</t>
  </si>
  <si>
    <t>base year emissions in metric tons of CO2 equivalent;</t>
  </si>
  <si>
    <t xml:space="preserve">7.53.1
from C12 - Base year Scope 1 emissions covered by target   
to C32 -  Total base year emissions covered by target in all selected scopes 
</t>
  </si>
  <si>
    <t>102-4-h-iii</t>
  </si>
  <si>
    <t>the context for any significant changes in emissions that triggered recalculations of base year emissions;</t>
  </si>
  <si>
    <t>7.53.1
C81 - Explain the reasons for the revision, replacement, or retirement of the target</t>
  </si>
  <si>
    <t>CDP enables full disclosure of this requirement if the reason for the revision of the targets is the recalculation of the base year emissions. The definition of "Revised" included in the CDP guidance specifies "for example due to a recalculation of the base year emissions". Companies are then required to "Provide details of the revisions, replacement, or retirement of the target", thereby requesting the context for base year recalculations.</t>
  </si>
  <si>
    <t>102-4-h-iv</t>
  </si>
  <si>
    <t>the previously reported base year emissions, if base year emissions are recalculated;</t>
  </si>
  <si>
    <t xml:space="preserve">7.53.1
C80 - Target status in reporting year
</t>
  </si>
  <si>
    <t xml:space="preserve">If a target's base year emissions have been recalculated, the status will be "revised" and the new values reported as part of the CDP targets questions. However, CDP correspondence is partial as the previous values would not be reported within the same CDP disclosure for concerning a particular reporting year - they could only be retrieved if a discloser has reported to CDP in the past. </t>
  </si>
  <si>
    <t>102-4-i</t>
  </si>
  <si>
    <t>report the progress toward each gross GHG emissions reduction target using the inventory method, in metric tons of CO2 equivalent, and as a percentage of a base year emissions;</t>
  </si>
  <si>
    <t xml:space="preserve">7.53.1
from C57 - Scope 1 emissions in reporting year covered by target (metric tons CO2e) 
to C77 - Total emissions in reporting year covered by target in all selected scopes,
C79 - % of target achieved relative to base year 
</t>
  </si>
  <si>
    <t>102-4-j</t>
  </si>
  <si>
    <t>for each gross GHG emissions reduction target, explain how the progress toward the target was achieved and whether it is due to:</t>
  </si>
  <si>
    <t xml:space="preserve">7.53.1
C84 - Plan for achieving target, and progress made to the end of the reporting year 
</t>
  </si>
  <si>
    <t>102-4-j-i</t>
  </si>
  <si>
    <t>reductions as a result of the organization’s initiatives; or</t>
  </si>
  <si>
    <t>7.53.1 - Provide details of your absolute emissions targets and progress made against those targets</t>
  </si>
  <si>
    <t>102-4-j-ii</t>
  </si>
  <si>
    <t>other factors</t>
  </si>
  <si>
    <t xml:space="preserve">7.53.1
C84 - Plan for achieving target, and progress made to the end of the reporting year </t>
  </si>
  <si>
    <t>k</t>
  </si>
  <si>
    <t>102-4-k</t>
  </si>
  <si>
    <t>report standards, methodologies, assumptions, and calculation tools used.</t>
  </si>
  <si>
    <t xml:space="preserve">7.53.1
C2 - Is this a science-based target?
C4 - Target ambition 
C79 - Land-related emissions covered by target
C82 - Explain target coverage and identify any exclusions 
C84 - Plan for achieving target, and progress made to the end of the reporting year </t>
  </si>
  <si>
    <t>102-5-a</t>
  </si>
  <si>
    <t>report gross Scope 1 GHG emissions in metric tons of CO2 equivalent, and in the calculation:</t>
  </si>
  <si>
    <t>7.6 - What were your organization’s gross global Scope 1 emissions in metric tons CO2e?</t>
  </si>
  <si>
    <t>7.6
C1 - Gross global Scope 1 emissions (metric tons CO2e)</t>
  </si>
  <si>
    <t>102-5-a-i</t>
  </si>
  <si>
    <t>include emissions of CO2, CH4, N2O, HFCs, PFCs, SF6, and NF3;</t>
  </si>
  <si>
    <t>102-5-a-ii</t>
  </si>
  <si>
    <t>include biogenic non-CO2 GHG emissions produced by combustion or biodegradation of biomass from owned or controlled sources;</t>
  </si>
  <si>
    <t>102-5-a-iii</t>
  </si>
  <si>
    <t>exclude GHG removals, GHG trades, and avoided emissions;</t>
  </si>
  <si>
    <t>102-5-a-iv</t>
  </si>
  <si>
    <t>use the global warming potential (GWP) values based on a 100-year timeframe from the latest IPCC assessment report;</t>
  </si>
  <si>
    <t>Full correspondence is enabled if CDP disclosers report based on a 100-year timeframe from the latest IPCC assessment report.</t>
  </si>
  <si>
    <t>102-5-b</t>
  </si>
  <si>
    <t>provide a breakdown of gross Scope 1 GHG emissions by CO2, CH4, N2O, HFCs, PFCs, SF6, and NF3, in metric tons and metric tons of CO2 equivalent;</t>
  </si>
  <si>
    <t>7.15.1 - Break down your total gross global Scope 1 and Scope 2 emissions by greenhouse gas type and provide the source of each used global warming potential (GWP).</t>
  </si>
  <si>
    <t>102-5-c</t>
  </si>
  <si>
    <t>report biogenic CO2 emissions from the combustion or biodegradation of biomass from owned or controlled sources in metric tons, separately from gross Scope 1 GHG emissions;</t>
  </si>
  <si>
    <t>102-5-d</t>
  </si>
  <si>
    <t>report the base year for the calculation, including:</t>
  </si>
  <si>
    <t>7.5 - Provide your base year and base year emissions.</t>
  </si>
  <si>
    <t>7.5
C1 - Base year end</t>
  </si>
  <si>
    <t>102-5-d-i</t>
  </si>
  <si>
    <t xml:space="preserve">7.5
C3 - Methodological details
</t>
  </si>
  <si>
    <t xml:space="preserve">This may be reported as part of CDP's 7.5 column 3 "Methodological details". CDP correspondence is partial because this GRI requirement requests the rationale for choosing the base year explicitly.  </t>
  </si>
  <si>
    <t>102-5-d-ii</t>
  </si>
  <si>
    <t>base year emissions in metric tons of CO2 equivalent separately for gross Scope 1 GHG emissions and biogenic CO2 emissions;</t>
  </si>
  <si>
    <t>7.5
C2 - Base year emissions (metric tons CO2e)</t>
  </si>
  <si>
    <t>102-5-d-iii</t>
  </si>
  <si>
    <t>7.1.1,
7.1.2,
7.1.3</t>
  </si>
  <si>
    <t>7.1.1 - Has your organization undergone any structural changes in the reporting year, or are any previous structural changes being accounted for in this disclosure of emissions data?
7.1.2 - Has your emissions accounting methodology, boundary, and/or reporting year definition changed in the reporting year?
7.1.3 - Have your organization’s base year emissions and past years’ emissions been recalculated as a result of any changes or errors reported in 7.1.1 and/or 7.1.2?</t>
  </si>
  <si>
    <t>102-5-d-iv</t>
  </si>
  <si>
    <t>102-5-e</t>
  </si>
  <si>
    <t>report the consolidation approach for Scope 1 GHG emissions that is consistently applied across Scope 1, Scope 2, and Scope 3 GHG emissions, whether equity share, financial control, or operational control;</t>
  </si>
  <si>
    <t>6.1 - Provide details on your chosen consolidation approach for the calculation of environmental performance data.</t>
  </si>
  <si>
    <t xml:space="preserve">6.1
C1 - Consolidation approach used </t>
  </si>
  <si>
    <t>102-5-f</t>
  </si>
  <si>
    <t>report standards, methodologies, assumptions, and calculation tools used, including the source of the emission factors used.</t>
  </si>
  <si>
    <t>7.2, 
7.6</t>
  </si>
  <si>
    <t>7.2 - Select the name of the standard, protocol, or methodology you have used to collect activity data and calculate emissions.
7.6 - What were your organization’s gross global Scope 1 emissions in metric tons CO2e?</t>
  </si>
  <si>
    <t xml:space="preserve">7.2
All columns
7.6
C3 - Methodological details </t>
  </si>
  <si>
    <t>102-6-a</t>
  </si>
  <si>
    <t>report gross location-based and, if applicable, market-based Scope 2 GHG emissions in metric tons of CO2 equivalent, and in the calculation:</t>
  </si>
  <si>
    <t>7.7 - What were your organization’s gross global Scope 2 emissions in metric tons CO2e?</t>
  </si>
  <si>
    <t>7.7.
C1 - Gross global Scope 2, location-based emissions (metric tons CO2e)
C2 - Gross global Scope 2, market-based emissions (metric tons CO2e) (if applicable)</t>
  </si>
  <si>
    <t>102-6-a-i</t>
  </si>
  <si>
    <t>include emissions of CO2, CH4, and N2O;</t>
  </si>
  <si>
    <t>102-6-a-ii</t>
  </si>
  <si>
    <t>include biogenic non-CO2 GHG emissions from electricity use;</t>
  </si>
  <si>
    <t>102-6-a-iii</t>
  </si>
  <si>
    <t>102-6-a-iv</t>
  </si>
  <si>
    <t>102-6-b</t>
  </si>
  <si>
    <t>provide a breakdown of gross location-based Scope 2 GHG emissions by CO2, CH4, and N2O in metric tons and metric tons of CO2 equivalent;</t>
  </si>
  <si>
    <t>7.15.1
C1 - Greenhouse gas
C4 - Scope 2 location-based emissions (metric tons of selected gas)
C5 - Scope 2 location-based emissions (metric tons of CO2e)
C6 - Scope 2 market-based emissions (metric tons of selected gas)
C7 - Scope 2 market-based emissions (metric tons of CO2e)</t>
  </si>
  <si>
    <t>102-6-c</t>
  </si>
  <si>
    <t>report location-based and, if applicable, market-based biogenic CO2 emissions from electricity use in metric tons, separately from gross Scope 2 GHG emissions;</t>
  </si>
  <si>
    <t>CDP correspondence  is partial as the reporting of indirect emissions is recommended in the reporting guidance for the optional Comment column of 7.12.1.</t>
  </si>
  <si>
    <t>102-6-d</t>
  </si>
  <si>
    <t>102-6-d-i</t>
  </si>
  <si>
    <t>102-6-d-ii</t>
  </si>
  <si>
    <t>base year emissions in metric tons of CO2 equivalent separately for gross Scope 2 GHG emissions and biogenic CO2 emissions;</t>
  </si>
  <si>
    <t>102-6-d-iii</t>
  </si>
  <si>
    <t>7.1.1- Has your organization undergone any structural changes in the reporting year, or are any previous structural changes being accounted for in this disclosure of emissions data?
7.1.2 - Has your emissions accounting methodology, boundary, and/or reporting year definition changed in the reporting year?
7.1.3 - Have your organization’s base year emissions and past years’ emissions been recalculated as a result of any changes or errors reported in 7.1.1 and/or 7.1.2?</t>
  </si>
  <si>
    <t>102-6-d-iv</t>
  </si>
  <si>
    <t>7.7
C1 - Gross global Scope 2, location-based emissions (metric tons CO2e)
C2 - Gross global Scope 2, market-based emissions (metric tons CO2e) (if applicable)</t>
  </si>
  <si>
    <t>102-6-e</t>
  </si>
  <si>
    <t>report the consolidation approach for Scope 2 GHG emissions that is consistently applied across Scope 1, Scope 2, and Scope 3 GHG emissions, whether equity share, financial control, or operational control;</t>
  </si>
  <si>
    <t>102-6-f</t>
  </si>
  <si>
    <t>7.2, 
7.7</t>
  </si>
  <si>
    <t>7.2 - Select the name of the standard, protocol, or methodology you have used to collect activity data and calculate emissions.
7.7 - What were your organization’s gross global Scope 2 emissions in metric tons CO2e?</t>
  </si>
  <si>
    <t xml:space="preserve">7.2
All columns
7.7
C4 - Methodological details </t>
  </si>
  <si>
    <t>102-7-a</t>
  </si>
  <si>
    <t xml:space="preserve">report gross Scope 3 GHG emissions in metric tons of CO2 equivalent, and in the calculation: </t>
  </si>
  <si>
    <t>7.8 - Account for your organization’s gross global Scope 3 emissions, disclosing and explaining any exclusions.</t>
  </si>
  <si>
    <t xml:space="preserve">7.8
C2 - Emissions in reporting year (metric tons CO2e) </t>
  </si>
  <si>
    <t>102-7-a-i</t>
  </si>
  <si>
    <t>include GHG emissions for each Scope 3 category;</t>
  </si>
  <si>
    <t xml:space="preserve">7.8
C0 - Scope 3 category </t>
  </si>
  <si>
    <t>102-7-a-ii</t>
  </si>
  <si>
    <t>7.8
C2 - Emissions in reporting year (metric tons CO2e) 
C3 - Emissions calculation methodology</t>
  </si>
  <si>
    <t>102-7-a-iii</t>
  </si>
  <si>
    <t>include biogenic non-CO2 GHG emissions from the combustion or biodegradation of biomass in the upstream and downstream value chain;</t>
  </si>
  <si>
    <t>102-7-a-iv</t>
  </si>
  <si>
    <t>102-7-a-v</t>
  </si>
  <si>
    <t>102-7-b</t>
  </si>
  <si>
    <t>provide a breakdown of gross Scope 3 GHG emissions by each of the 15 Scope 3 categories in metric tons of CO2 equivalent;</t>
  </si>
  <si>
    <t xml:space="preserve">7.8
C0 - Scope 3 category 
C2 - Emissions in reporting year (metric tons CO2e) </t>
  </si>
  <si>
    <t>102-7-c</t>
  </si>
  <si>
    <t xml:space="preserve">report biogenic CO2 emissions from the combustion or biodegradation of biomass in the upstream and downstream value chain in metric tons, separately from gross Scope 3 GHG emissions, and a breakdown of this total by each of the 15 Scope 3 categories; </t>
  </si>
  <si>
    <t>Indirect emissions may be reported as part of the "Comment" column in 7.12.1.</t>
  </si>
  <si>
    <t>102-7-d</t>
  </si>
  <si>
    <t>102-7-d-i</t>
  </si>
  <si>
    <t>102-7-d-ii</t>
  </si>
  <si>
    <t xml:space="preserve">base year emissions in metric tons of CO2 equivalent separately for gross Scope 3 GHG emissions and biogenic CO2 emissions; </t>
  </si>
  <si>
    <t>102-7-d-iii</t>
  </si>
  <si>
    <t>102-7-d-iv</t>
  </si>
  <si>
    <t>7.8.1</t>
  </si>
  <si>
    <t>7.8.1 - Disclose or restate your Scope 3 emissions data for previous years.</t>
  </si>
  <si>
    <t>7.8.1
from C2 - Scope 3: Purchased goods and services (metric tons CO2e) 
to C18 - Scope 3: Other (downstream) (metric tons CO2e)</t>
  </si>
  <si>
    <t>102-7-e</t>
  </si>
  <si>
    <t>report the consolidation approach for Scope 3 GHG emissions that is consistently applied across Scope 1, Scope 2, and Scope 3 GHG emissions, whether equity share, financial control, or operational control;</t>
  </si>
  <si>
    <t>6.1- Provide details on your chosen consolidation approach for the calculation of environmental performance data.</t>
  </si>
  <si>
    <t>6.1
C1 - Consolidation approach used</t>
  </si>
  <si>
    <t>102-7-f</t>
  </si>
  <si>
    <t>report standards, methodologies, assumptions, and calculation tools used, including the sources of the emission factors used.</t>
  </si>
  <si>
    <t>7.2,
7.8</t>
  </si>
  <si>
    <t>7.2 - Select the name of the standard, protocol, or methodology you have used to collect activity data and calculate emissions.
7.8 - Account for your organization’s gross global Scope 3 emissions, disclosing and explaining any exclusions.</t>
  </si>
  <si>
    <t>102-8-a</t>
  </si>
  <si>
    <t>report GHG emissions intensity ratio(s), including the gross GHG emissions in metric tons of CO2 equivalent (the numerator) and the organization-specific metric (the denominator) chosen to calculate the ratio(s);</t>
  </si>
  <si>
    <t>7.45 - Describe your gross global combined Scope 1 and 2 emissions for the reporting year in metric tons CO2e per unit currency total revenue and provide any additional intensity metrics that are appropriate to your business operations.</t>
  </si>
  <si>
    <t>7.45
C1 - Intensity figure
C2 - Metric numerator (Gross global combined Scope 1 and 2 emissions, metric tons CO2e)
C3 - Metric denominator</t>
  </si>
  <si>
    <t>102-8-b</t>
  </si>
  <si>
    <t xml:space="preserve">report the scope(s) of GHG emissions included in the intensity ratio(s), whether Scope 1, Scope 2, or Scope 3. </t>
  </si>
  <si>
    <t>7.45
All columns</t>
  </si>
  <si>
    <t>102-9-a</t>
  </si>
  <si>
    <t>report the total Scope 1 GHG removals in metric tons of CO2 equivalent, excluding any GHG trades, and a breakdown of this total by each storage pool;</t>
  </si>
  <si>
    <t>7.12.1,
7.13,
7.13.1</t>
  </si>
  <si>
    <t>7.12.1 - Which of the following land sector accounting subcategories are relevant to your organization in the reporting year?
7.13 - Does your organization choose to account for and report technological CO2 removals or captured CO2 with geologic storage, or have you done so in previous years?
7.13.1 - Which of the following removals accounting subcategories are relevant to your organization in the reporting year?</t>
  </si>
  <si>
    <t>102-9-b</t>
  </si>
  <si>
    <t xml:space="preserve">for each type of storage pool, describe how quality criteria are monitored to manage the risk of non-permanence; </t>
  </si>
  <si>
    <t>102-9-c</t>
  </si>
  <si>
    <t>report the intended use of GHG removals;</t>
  </si>
  <si>
    <t>102-9-d</t>
  </si>
  <si>
    <t>describe the impacts on people and the environment from its Scope 1 GHG removals and the actions taken to manage them, including for:</t>
  </si>
  <si>
    <t>102-9-d-i</t>
  </si>
  <si>
    <t>102-9-d-ii</t>
  </si>
  <si>
    <t xml:space="preserve">biodiversity; </t>
  </si>
  <si>
    <t>102-9-e</t>
  </si>
  <si>
    <t>7.2 - Select the name of the standard, protocol, or methodology you have used to collect activity data and calculate emissions.</t>
  </si>
  <si>
    <t>7.2
All columns</t>
  </si>
  <si>
    <t>102-10-a</t>
  </si>
  <si>
    <t>report the total amount of carbon credits canceled in metric tons of CO2 equivalent and a breakdown of this total by removal or reduction projects;</t>
  </si>
  <si>
    <t>7.79.1</t>
  </si>
  <si>
    <t>7.79.1 - Provide details of the project-based carbon credits retired by your organization in the reporting year.</t>
  </si>
  <si>
    <t>7.79.1
C1 - Project type
C4 - Credits retired by your organization from this project in the reporting year (metric tons CO2e)</t>
  </si>
  <si>
    <t>102-10-b</t>
  </si>
  <si>
    <t>for each project where carbon credits have been canceled, report:</t>
  </si>
  <si>
    <t>102-10-b-i</t>
  </si>
  <si>
    <t>project name and ID;</t>
  </si>
  <si>
    <t>7.79.1
C3 - Project description</t>
  </si>
  <si>
    <t>102-10-b-ii</t>
  </si>
  <si>
    <t>project type;</t>
  </si>
  <si>
    <t>7.79.1
C2 - Type of mitigation activity</t>
  </si>
  <si>
    <t>102-10-b-iii</t>
  </si>
  <si>
    <t>cancellation serial number, cancellation date, and vintage;</t>
  </si>
  <si>
    <t xml:space="preserve">7.79.1
C7 - Vintage of credits at retirement
C14 - Please explain </t>
  </si>
  <si>
    <t>102-10-b-iv</t>
  </si>
  <si>
    <t>host country and issuing registry;</t>
  </si>
  <si>
    <t xml:space="preserve">7.79.1
C3 - Project description
C9 - Carbon-crediting program by which the credits were issued
</t>
  </si>
  <si>
    <t>102-10-c</t>
  </si>
  <si>
    <t>for each carbon credit project reported under 102-10-b, describe how the project adheres to each of the following quality criteria:</t>
  </si>
  <si>
    <t>102-10-c-i</t>
  </si>
  <si>
    <t>additionality;</t>
  </si>
  <si>
    <t>7.79.1
C10 - Method the program uses to assess additionality for this project</t>
  </si>
  <si>
    <t>102-10-c-ii</t>
  </si>
  <si>
    <t>credible baselines;</t>
  </si>
  <si>
    <t>7.79.1
C14 - Please explain</t>
  </si>
  <si>
    <t>CDP disclosers can include details of the credit quality in the "Please explain", as part of the reporting guidance requesting details of the due diligence.</t>
  </si>
  <si>
    <t>102-10-c-iii</t>
  </si>
  <si>
    <t>permanence;</t>
  </si>
  <si>
    <t xml:space="preserve">7.79.1
C11 - Approaches by which the selected program requires this project to address reversal risk </t>
  </si>
  <si>
    <t>102-10-c-iv</t>
  </si>
  <si>
    <t>leakage avoidance;</t>
  </si>
  <si>
    <t>7.79.1
C12 - Potential sources of leakage the selected program requires this project to have assessed
C13 - Provide details of other issues the selected program requires projects to address</t>
  </si>
  <si>
    <t>102-10-c-v</t>
  </si>
  <si>
    <t>unique issuance and claiming;</t>
  </si>
  <si>
    <t xml:space="preserve">The guidance for the CDP question references ICVCM's CCPs as setting the standard for high quality carbon credits, and the ICVCM states that organizations should be confirming that the credit is uniquely issued. Therefore, CDP disclosers are requested to report this as part of their due diligence assessment in the "Please explain" column. </t>
  </si>
  <si>
    <t>102-10-c-vi</t>
  </si>
  <si>
    <t>regular monitoring;</t>
  </si>
  <si>
    <t>vii</t>
  </si>
  <si>
    <t>102-10-c-vii</t>
  </si>
  <si>
    <t>independent validation and verification;</t>
  </si>
  <si>
    <t>13.1.1</t>
  </si>
  <si>
    <t>13.1.1 - Which data points within your CDP response are verified and/or assured by a third party, and which standards were used?</t>
  </si>
  <si>
    <t xml:space="preserve">13.1.1
All columns 
</t>
  </si>
  <si>
    <t xml:space="preserve">CDP enables full disclosure of this requirement if disclosers select the response option "Project-based carbon credits" in column 2 "Disclosure module and data verified and/or assured" and then provide the details of the verification/validation of their credit cancelation. </t>
  </si>
  <si>
    <t>viii</t>
  </si>
  <si>
    <t>102-10-c-viii</t>
  </si>
  <si>
    <t>GHG program governance;</t>
  </si>
  <si>
    <t>7.79.1
C3 - Project description
C9 - Carbon-crediting program by which the credits were issued</t>
  </si>
  <si>
    <t>102-10-d</t>
  </si>
  <si>
    <t>report the purpose of carbon credit cancellation;</t>
  </si>
  <si>
    <t>7.79.1
C5 - Purpose of retirement</t>
  </si>
  <si>
    <t>102-10-e</t>
  </si>
  <si>
    <t>describe the impacts on people and the environment from projects where carbon credits are purchased and how the organization continuously monitors and evaluates them, including:</t>
  </si>
  <si>
    <t>7.79.1
C13 - Provide details of other issues the selected program requires projects to address</t>
  </si>
  <si>
    <t>102-10-e-i</t>
  </si>
  <si>
    <t>the categories of stakeholders consulted in project implementation;</t>
  </si>
  <si>
    <t>102-10-e-ii</t>
  </si>
  <si>
    <t>how human rights are respected;</t>
  </si>
  <si>
    <t>102-10-e-iii</t>
  </si>
  <si>
    <t>how socio-economic benefits are provided to local communities and Indigenous Peoples;</t>
  </si>
  <si>
    <t>102-10-e-iv</t>
  </si>
  <si>
    <t>how biodiversity is conserved;</t>
  </si>
  <si>
    <t>102-10-e-v</t>
  </si>
  <si>
    <t>how trade-offs are assessed.</t>
  </si>
  <si>
    <t>103-1-a</t>
  </si>
  <si>
    <t>describe how its energy-related policies and commitments contribute to energy consumption reduction, energy efficiency, and the transition to renewable energy sources;</t>
  </si>
  <si>
    <t>103-1-b</t>
  </si>
  <si>
    <t>describe the impacts on the economy, environment, and people that may result from its energy consumption and the transition to renewable energy sources.</t>
  </si>
  <si>
    <t>103-2-a</t>
  </si>
  <si>
    <t>7.30.1,
7.30.7</t>
  </si>
  <si>
    <t xml:space="preserve">7.30.1 - Report your organization’s energy consumption totals (excluding feedstocks) in MWh.
7.30.7 - State how much fuel in MWh your organization has consumed (excluding feedstocks) by fuel type. </t>
  </si>
  <si>
    <t>103-2-a-i</t>
  </si>
  <si>
    <t>renewable and non-renewable energy sources;</t>
  </si>
  <si>
    <t>103-2-a-ii</t>
  </si>
  <si>
    <t>each activity in which the fuel is consumed for each renewable and non-renewable energy source;</t>
  </si>
  <si>
    <t xml:space="preserve">
7.30.7</t>
  </si>
  <si>
    <t>7.30.7 - State how much fuel in MWh your organization has consumed (excluding feedstocks) by fuel type.</t>
  </si>
  <si>
    <t>Difference in the approach/ scope</t>
  </si>
  <si>
    <t>CDP requests a breakdown by 'fuel application' (e.g., electricity, heat, steam, cooling and tri-generation ), while this GRI requirement refers to a breakdown by 'activity' (e.g., manufacturing processes, operating office equipment, operating a car fleet, heating buildings, and conducting research and development).</t>
  </si>
  <si>
    <t>103-2-b</t>
  </si>
  <si>
    <t>7.30.1</t>
  </si>
  <si>
    <t>7.30.1 - Report your organization’s energy consumption totals (excluding feedstocks) in MWh.</t>
  </si>
  <si>
    <t>103-2-b-i</t>
  </si>
  <si>
    <t>103-2-b-ii</t>
  </si>
  <si>
    <t>electricity, heating, cooling, and steam consumption for each renewable and non-renewable energy source;</t>
  </si>
  <si>
    <t>103-2-c</t>
  </si>
  <si>
    <t>7.30.1,
7.30.9</t>
  </si>
  <si>
    <t>7.30.1 - Report your organization’s energy consumption totals (excluding feedstocks) in MWh. 
7.30.9 - Provide details on the electricity, heat, steam, and cooling your organization has generated and consumed in the reporting year.</t>
  </si>
  <si>
    <t>103-2-d</t>
  </si>
  <si>
    <t>report total self-generated electricity, heating, cooling, and steam sold in joules, watt-hours, or multiples, and a breakdown of this total by:</t>
  </si>
  <si>
    <t>7.30.9</t>
  </si>
  <si>
    <t xml:space="preserve">7.30.9 - Provide details on the electricity, heat, steam, and cooling your organization has generated and consumed in the reporting year.
</t>
  </si>
  <si>
    <t>7.30.9
C1 - Total Gross generation (MWh)
C2 - Generation that is consumed by the organization (MWh)</t>
  </si>
  <si>
    <t>CDP enables a partial disclosure of this GRI requirement in 7.30.9 where organizations are requested to disclose the "total gross generation (MWh)" and "Generation that is consumed by the organization (MWh)". Although it can therefore be implied that any energy not consumed by the organization is sold, the correspondence with GRI is partial as CDP does not explicitly request the "energy sold" as a distinct datapoint.</t>
  </si>
  <si>
    <t>103-2-d-i</t>
  </si>
  <si>
    <t xml:space="preserve">7.30.9 - Provide details on the electricity, heat, steam, and cooling your organization has generated and consumed in the reporting year.
</t>
  </si>
  <si>
    <t>7.30.9
C3 - Gross generation from renewable sources (MWh)
C4 - Generation from renewable sources that is consumed by the organization (MWh)</t>
  </si>
  <si>
    <t>CDP enables partial disclosure of this GRI requirement in 7.30.9 where organizations are requested to disclose the "total gross generation (MWh)" and "Generation that is consumed by the organization (MWh)" Although it can therefore be implied that any energy that is not consumed by the organization is sold, the correspondence with GRI is partial as CDP does not explicitly request the "energy sold" as a distinct datapoint.
Additionally, CDP does not explicitly request self-generation from non-renewable sources, although this can also be retrieved through columns 3 and 1.</t>
  </si>
  <si>
    <t>103-2-d-ii</t>
  </si>
  <si>
    <t>electricity, heating, cooling, and steam sold for each renewable and non-renewable energy source;</t>
  </si>
  <si>
    <t xml:space="preserve">None.
</t>
  </si>
  <si>
    <t>103-2-e</t>
  </si>
  <si>
    <t>report whether contractual instruments are used to disclose information on purchased electricity, heating, cooling, and steam consumption, and if so, describe how the contractual instruments adhere to quality criteria to ensure accuracy and consistency;</t>
  </si>
  <si>
    <t>103-2-f</t>
  </si>
  <si>
    <t>report standards, methodologies, assumptions, and calculation tools used, including the source of the conversion factors used.</t>
  </si>
  <si>
    <t>103-3-a</t>
  </si>
  <si>
    <t>report total significant energy consumption in its upstream and downstream value chain in joules, watt-hours, or multiples, and list the upstream and downstream categories in which significant energy consumption occurs;</t>
  </si>
  <si>
    <t>103-3-b</t>
  </si>
  <si>
    <t>103-4-a</t>
  </si>
  <si>
    <t>report energy intensity ratio(s), including the energy consumption in joules, watt-hours, or multiples (the numerator) and the organization-specific metric (the denominator) chosen to calculate the ratio(s);</t>
  </si>
  <si>
    <t>103-4-b</t>
  </si>
  <si>
    <t>report whether the energy intensity ratio(s) include energy consumption within the organization, in its upstream and downstream value chain, or both;</t>
  </si>
  <si>
    <t>103-4-c</t>
  </si>
  <si>
    <t>report the types of energy consumption included in the energy intensity ratio(s), whether fuel, electricity, heating, cooling, or steam.</t>
  </si>
  <si>
    <t>103-5-a</t>
  </si>
  <si>
    <t>report the reduction in energy consumption achieved in joules, watt-hours, or multiples, including whether and how it is due to:</t>
  </si>
  <si>
    <t>7.54.2
C5a - Target type: category
C5b - Metric (target numerator if reporting an intensity target)
C8 - Figure or percentage in base year
C11 - Figure or percentage in reporting year</t>
  </si>
  <si>
    <t>CDP enables full disclosure of this requirement through 7.54.2, when using the target type category "Energy consumption or efficiency" and relevant metrics "kWh/MWh" in column 5, along with columns 8 and 11 regarding the figure or percentage in the base and reporting years.</t>
  </si>
  <si>
    <t>103-5-a-i</t>
  </si>
  <si>
    <t>reductions from the organization’s conservation and efficiency initiatives;</t>
  </si>
  <si>
    <t>7.54.2
C5a - Target type: category
C5b - Metric (target numerator if reporting an intensity target)
C11 - Figure or percentage in reporting year
C12 - % of target achieved relative to base year
C20 - Plan for achieving target, and progress made to the end of the reporting year
C21 - List the actions which contributed most to achieving this target</t>
  </si>
  <si>
    <t>103-5-a-ii</t>
  </si>
  <si>
    <t>other factors;</t>
  </si>
  <si>
    <t>103-5-b</t>
  </si>
  <si>
    <t>report the types of energy consumption included in the reduction, whether fuel, electricity, heating, cooling, or steam;</t>
  </si>
  <si>
    <t>103-5-c</t>
  </si>
  <si>
    <t>report whether the reduction in energy consumption was achieved within the organization, in its upstream and downstream value chain, or both, and list the upstream and downstream categories in which reduction was achieved;</t>
  </si>
  <si>
    <t>7.54.2
C3 - Target coverage
C18 - Please explain target coverage and identify any exclusions</t>
  </si>
  <si>
    <t>103-5-d</t>
  </si>
  <si>
    <t>report whether the reduction in energy consumption is estimated, modeled, or sourced from direct measurements and, if applicable, the estimations or modeling methods used;</t>
  </si>
  <si>
    <t>103-5-e</t>
  </si>
  <si>
    <t>report the base year or baseline for calculating the reduction in energy consumption, including:</t>
  </si>
  <si>
    <t>7.54.2
C5a - Target type: category
C5b - Metric (target numerator if reporting an intensity target)
C7 - End date of base year
C8 - Figure or percentage in base year</t>
  </si>
  <si>
    <t>CDP enables full disclosure of this requirement through 7.54.2, when using the target type category "Energy consumption or efficiency" and relevant metrics "kWh/MWh" in column 5, along with column 7 "End date of base year".</t>
  </si>
  <si>
    <t>103-5-e-i</t>
  </si>
  <si>
    <t>103-5-e-ii</t>
  </si>
  <si>
    <t>energy consumption in the base year or baseline;</t>
  </si>
  <si>
    <t>CDP enables full disclosure of this requirement through 7.54.2, when using the target type category "Energy consumption or efficiency" and relevant metrics "kWh/MWh" in column 5, along with column 8 "Figure or percentage in base year".</t>
  </si>
  <si>
    <t>103-5-f</t>
  </si>
  <si>
    <t xml:space="preserve">Total number of rows </t>
  </si>
  <si>
    <t>Total rows for calculating %alignment</t>
  </si>
  <si>
    <t>GRI disclosure requirement</t>
  </si>
  <si>
    <r>
      <t xml:space="preserve">CDP 2024 question number 
</t>
    </r>
    <r>
      <rPr>
        <b/>
        <sz val="7"/>
        <color theme="0"/>
        <rFont val="Arial"/>
        <family val="2"/>
      </rPr>
      <t>(Format 
5.1,
5.2)</t>
    </r>
  </si>
  <si>
    <t>Mapped by (initials)</t>
  </si>
  <si>
    <t>Requires further review? (Yes/No)</t>
  </si>
  <si>
    <t>Reviewer (initials)</t>
  </si>
  <si>
    <t>QA checks (initials)</t>
  </si>
  <si>
    <t>QA comments</t>
  </si>
  <si>
    <t>The organization shall</t>
  </si>
  <si>
    <t>Leading sentence</t>
  </si>
  <si>
    <t>CC-1</t>
  </si>
  <si>
    <t>Report transition plan-related policies and actions;</t>
  </si>
  <si>
    <t>4.6.1
4.11.1
5.2
5.11.6
5.11.7
5.11.9</t>
  </si>
  <si>
    <t>4.6.1
All columns
4.11.1
C10 - Explain the relevance of this policy, law, or regulation to the achievement of your environmental commitments and/or transition plan, how this has informed your engagement, and how you measure the success of your engagement
5.2
C11 - Description of progress against transition plan disclosed in current or previous reporting period
5.11.6 
C2 - Environmental requirement
5.11.7
C3 - Type and details of engagement
5.11.9
C3 - Type and details of engagement</t>
  </si>
  <si>
    <t>4.6.1 - Provide details of your environmental policies.
4.11.1 - On what policies, laws, or regulations that may (positively or negatively) impact the environment has your organization been engaging directly with policy makers in the reporting year?
5.2 - Does your organization’s strategy include a climate transition plan?
5.11.6 - Provide details of the environmental requirements that suppliers have to meet as part of your organization’s purchasing process, and the compliance measures in place.
5.11.7 - Provide further details of your organization’s supplier engagement on environmental issues.
5.11.9 - Provide details of any environmental engagement activity with other stakeholders in the value chain.</t>
  </si>
  <si>
    <t>Partial because in 2024 there is no direct link to policies - although this will likely change for 2025. Additional sector-specific content on CAPEX/OPEX and R&amp;D can be mapped in sections 5.5 -5.8 in module 5 'Business strategy'.</t>
  </si>
  <si>
    <t xml:space="preserve">Is it useful to include 4.11.1 and the VCE questions here since they include a few dropdowns about engagement on transition plans (could count as 'actions') or is it a stretch?
Also, should 4.6.1 on environmental policies be mapped here since it's includes climate-related policies even though it does not touch upon transition plans?
</t>
  </si>
  <si>
    <t>Add R&amp;D and CAPEX/OPEX questions - forward looking columns. 
Update to full</t>
  </si>
  <si>
    <t>Describe how the transition plan is in line with the latest scientific evidence on the global effort needed to limit global warming to 1.5° C, including methodologies and assumptions used;</t>
  </si>
  <si>
    <t>C2 - Temperature alignment of transition plan
C10 - Description of key assumptions and dependencies on which the transition plan relies</t>
  </si>
  <si>
    <t>Partial because we only ask about assumptions/dependencies but no methodologies</t>
  </si>
  <si>
    <t>Should this be full?</t>
  </si>
  <si>
    <t>Keep as partial, methodologies not captured.</t>
  </si>
  <si>
    <t>Report the investment allocated to the implementation of the transition plan during the reporting period as the total amount and as a percentage of the total investment in the reporting period;</t>
  </si>
  <si>
    <t>All columns</t>
  </si>
  <si>
    <t>Additional sector-specific correspondence on CAPEX/OPEX and R&amp;D can be mapped in sections 5.5 -5.8 in module 5 'Business strategy'.</t>
  </si>
  <si>
    <t xml:space="preserve">Add R&amp;D and CAPEX/OPEX questions - reporting year. </t>
  </si>
  <si>
    <t>Report the bodies or individual roles responsible for overseeing and implementing the transition plan, including a description of their responsibilities;</t>
  </si>
  <si>
    <t>4.2.1</t>
  </si>
  <si>
    <t>C1 - Positions of individuals or committees with accountability for this environmental issue
C6 - Governance mechanisms into which this environmental issue is integrated</t>
  </si>
  <si>
    <t>Describe how the transition plan is embedded in the organization’s overall business strategy;</t>
  </si>
  <si>
    <t>5.3.1</t>
  </si>
  <si>
    <t>C4 - Describe how environmental risks and/or opportunities have affected your strategy in this area</t>
  </si>
  <si>
    <t>5.3.1 - Describe where and how environmental risks and opportunities have affected your strategy.</t>
  </si>
  <si>
    <t>Datapoint is part of the requested content for C4 of 5.3.1</t>
  </si>
  <si>
    <t xml:space="preserve">Report the targets set to fulfill the transition plan, and progress toward the targets, including: </t>
  </si>
  <si>
    <t>Row used as a leading sentence, progress datapoints mapped in i-iii below.</t>
  </si>
  <si>
    <t>Gross GHG emission reduction targets to be reported according to Disclosure CC-4 of this Standard;</t>
  </si>
  <si>
    <t>7.53.1
7.53.2</t>
  </si>
  <si>
    <t>7.53.1
All columns
7.53.2
All columns</t>
  </si>
  <si>
    <t>7.53.1 - Provide details of your absolute emissions targets and progress made against those targets.
7.53.2 - Provide details of your emissions intensity targets and progress made against those targets.</t>
  </si>
  <si>
    <t xml:space="preserve">Do we agree with the way CDP targets questions are split between each sub-paragraph? </t>
  </si>
  <si>
    <t>Updated mapping and alignment</t>
  </si>
  <si>
    <t>Targets on phasing out fossil fuels, including base year and standards, methodologies, and assumptions used to calculate the targets;</t>
  </si>
  <si>
    <t xml:space="preserve">7.54.2
C5 - Target category and metric (target numerator if reporting an intensity target)
C7 - End date of base year
C8 - Figure or percentage in base year
C12 - % of target achieved relative to base year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t>
  </si>
  <si>
    <t>Do we agree with the way CDP targets questions are split between each sub-paragraph? Not sure if net zero targets would fit here, maybe this should be no alignment - they mention net zero targets in the guidance of f (iii) instead.</t>
  </si>
  <si>
    <t>MC/WG</t>
  </si>
  <si>
    <t>If any other climate change mitigation targets are set, describe how these were set, the boundaries, the base year and their role within the transition plan;</t>
  </si>
  <si>
    <t>7.54.1
7.54.2
7.54.3</t>
  </si>
  <si>
    <t>Describe how engagement with stakeholders has informed the transition plan;</t>
  </si>
  <si>
    <t xml:space="preserve">4.11
4.11.1
5.2
5.11.6
5.11.7 
5.11.9 </t>
  </si>
  <si>
    <t xml:space="preserve">4.11
C8 - Describe the process your organization has in place to ensure that your external engagement activities are consistent with your environmental commitments and/or transition plan
4.11.1
C3 - Focus area of policy, law, or regulation that may impact the environment
C10 - Explain the relevance of this policy, law, or regulation to the achievement of your environmental commitments and/or transition plan, how this has informed your engagement, and how you measure the success of your engagement
5.2
C7 - Mechanism by which feedback is collected from shareholders on your climate transition plan
C8 - Description of feedback mechanism
5.11.6
C2 - Environmental requirement
5.11.7
C3 - Type and details of engagement
5.11.9
C3 - Type and details of engagement
</t>
  </si>
  <si>
    <t>4.11 - In the reporting year, did your organization engage in activities that could directly or indirectly influence policy, law, or regulation that may (positively or negatively) impact the environment?
4.11.1 - On what policies, laws, or regulations that may (positively or negatively) impact the environment has your organization been engaging directly with policy makers in the reporting year?
5.2 - Does your organization’s strategy include a climate transition plan?
5.11.6 - Provide details of the environmental requirements that suppliers have to meet as part of your organization’s purchasing process, and the compliance measures in place.
5.11.7 - Provide further details of your organization’s supplier engagement on environmental issues.
5.11.9 - Provide details of any environmental engagement activity with other stakeholders in the value chain.</t>
  </si>
  <si>
    <t>Partial as the how is not captured, most directly linked datapoint  5.2 "C7 - Mechanism by which feedback is collected from shareholders on your climate transition plan" only refers to feedback and not thorough consultation.</t>
  </si>
  <si>
    <t>Should all these be mapped as these mostly relate to engagement re transition plans, not how engagement has fed into the org's transition plan. Possibly only 5.2 and 5.11.9 should be mapped.</t>
  </si>
  <si>
    <t>Keep all.</t>
  </si>
  <si>
    <t>Describe the impacts that may result from the organization’s transition plan, and the actions taken to manage the impacts, including:</t>
  </si>
  <si>
    <t>on workers, local communities, vulnerable groups to be reported according to Disclosure CC-3 of this Standard;</t>
  </si>
  <si>
    <t>on biodiversity;</t>
  </si>
  <si>
    <t>Describe how its public policy activities, including lobbying activities, are consistent with the transition plan;</t>
  </si>
  <si>
    <t>C8 - Describe the process your organization has in place to ensure that your external engagement activities are consistent with your environmental commitments and/or transition plan</t>
  </si>
  <si>
    <t>4.11 - In the reporting year, did your organization engage in activities that could directly or indirectly influence policy, law, or regulation that may (positively or negatively) impact the environment?</t>
  </si>
  <si>
    <t>Describe the reasons why a transition plan is not in place, if applicable, and explain the steps being taken and the expected time frame to develop it.</t>
  </si>
  <si>
    <t xml:space="preserve">C1 - Transition plan
C15 - Primary reason for not having a climate transition plan
C16 - Explain why your organization does not have a climate transition plan that aligns with a 1.5°C world
</t>
  </si>
  <si>
    <t>CC-2</t>
  </si>
  <si>
    <t>Describe its impacts on the economy, environment, and people, associated with climate change-related risks and opportunities;</t>
  </si>
  <si>
    <t>Module 7: Environmental performance - Climate change</t>
  </si>
  <si>
    <t xml:space="preserve">CDP impact metrics are primarily captured in 'Environmental performance' modules. However, CDP's scope currently only addresses the environmental component (also to a limited degree), rather than the economy and people aspects which GRI specifies. </t>
  </si>
  <si>
    <t>Conclusion agreed with CC TMs and SMs</t>
  </si>
  <si>
    <t>Describe its climate change adaptation plan, including:</t>
  </si>
  <si>
    <t>CDP covers most of the elements listed, but doesn't explicit link them to the adaptation plan concept</t>
  </si>
  <si>
    <t>policies and actions;</t>
  </si>
  <si>
    <t>3.3.1
4.6.1</t>
  </si>
  <si>
    <t>3.1.1
C19-25 - Financial effect/Anticipated financial effect figure […]  minimum/maximum (currency) 
C27 - Primary response to risk
C30- Description of response
4.6.1
All columns</t>
  </si>
  <si>
    <t>3.3.1 - Provide details of the environmental risks identified which have had a substantive effect on your organization in the reporting year, or are anticipated to have a substantive effect on your organization in the future.
4.6.1 - Provide details of your environmental policies.</t>
  </si>
  <si>
    <t xml:space="preserve">Actions is a bit broad, but even if CDP was to cover more general actions there can be no full alignment, as this data is not collected as part of a climate change adaptation plan. </t>
  </si>
  <si>
    <t>Anything else to map? Seem like other questions are better captured in the following sub-paragraphs (eg targets).</t>
  </si>
  <si>
    <t>Added columns from 3.1.1</t>
  </si>
  <si>
    <t>the climate change-related scenarios, methodologies, and assumptions used;</t>
  </si>
  <si>
    <t>5.1
5.1.1</t>
  </si>
  <si>
    <t>5.1
C1 - Use of scenario analysis
C2 - Frequency of analysis
5.1.1
All columns</t>
  </si>
  <si>
    <t xml:space="preserve">5.1 - Does your organization use scenario analysis to identify environmental outcomes?
5.5.1 - Provide details of the scenarios used in your organization’s scenario analysis.
</t>
  </si>
  <si>
    <t>the investment allocated for the implementation of the adaptation plan during the reporting period as the total amount and as a percentage of the total investment in the reporting period;</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</si>
  <si>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2025 (%)
C9 - Percentage share of selected financial metric planned to align in 2030 (%)</t>
  </si>
  <si>
    <t>Partial - for investment to be fully reported they should be able to report on both R&amp;D and CAPEX/OPEX which is not currently covered</t>
  </si>
  <si>
    <t>Keep as partial, keep mapping - no R&amp;D, no capex/opex</t>
  </si>
  <si>
    <t>the bodies or individual roles responsible for overseeing and implementing the adaptation plan, including a description of their responsibilities;</t>
  </si>
  <si>
    <t>C1 - Positions of individuals or committees with accountability for this environmental issue
C6 - Governance mechanisms into which this environmental issue is integrated
C7 - Scope of board-level oversight</t>
  </si>
  <si>
    <t>Is this aligned? Mapped because of the following dropdowns in C6 but these are not about the adaptation plan
"Overseeing and guiding the development of a climate transition plan" and "Monitoring the implementation of a climate transition plan"</t>
  </si>
  <si>
    <t>Leave as is</t>
  </si>
  <si>
    <t>the targets set to achieve the adaptation plan and progress toward the goals and targets;</t>
  </si>
  <si>
    <t>No alignment due to CDP authoring error, higher alignment when this get fixed for 2025</t>
  </si>
  <si>
    <t>Do we indicate anything here? Partial or no alignment?</t>
  </si>
  <si>
    <t>Reviewed</t>
  </si>
  <si>
    <t>how engagement with stakeholders has informed the plan;</t>
  </si>
  <si>
    <t xml:space="preserve">Describe the impacts that may result from the organization’s adaptation plan, and the actions taken to manage the impacts, including: </t>
  </si>
  <si>
    <t>on workers, local communities, vulnerable groups;</t>
  </si>
  <si>
    <t>Describe the reasons why an adaptation plan is not in place, if applicable, and explain the steps being taken and the expected time frame to develop it.</t>
  </si>
  <si>
    <t>CC-3</t>
  </si>
  <si>
    <t>Report the total number of jobs created as a result of the organization’s transition plan and provide a breakdown of this total by temporary and permanent jobs and describe the actions taken to determine that adequate remuneration is paid;</t>
  </si>
  <si>
    <t>Report the total number of jobs eliminated as a result of the organization's transition plan and provide a breakdown of this total by temporary and permanent jobs;</t>
  </si>
  <si>
    <t>Report the ratio of the total number of jobs that have been redeployed as a result of the organization's transition plan to the total number of jobs eliminated as a result of the organization's transition plan</t>
  </si>
  <si>
    <t>Report the number of employees that received training for up- and reskilling as a result of the implementation of the transition plan;</t>
  </si>
  <si>
    <t>List the locations where the organization’s transition plan has impacts on local communities and Indigenous Peoples;</t>
  </si>
  <si>
    <t>Report the percentage of locations listed in CC-3-e in which an agreement has been reached with local communities and Indigenous Peoples to safeguard their interests.</t>
  </si>
  <si>
    <t>CC-4</t>
  </si>
  <si>
    <t>Report gross GHG emissions reduction short-term and long-term targets in metric tons of CO2 equivalent and as a percentage of the emissions of a base year, where:</t>
  </si>
  <si>
    <t xml:space="preserve">7.53.1, 
7.53.2, 
</t>
  </si>
  <si>
    <t xml:space="preserve">7.53.1
C12 - Base year Scope 1 emissions covered by target (metric tons CO2e)  
- to C79 -% of target achieved relative to base year 
7.53.2
C13 - Intensity figure in the base year for Scope 1 (metric tons CO2e per unit of activity)  
- to C80 - Intensity figure in reporting year for all selected Scopes (metric tons CO2e per unit of activity)
C82 - % of target achieved relative to base year </t>
  </si>
  <si>
    <t xml:space="preserve">7.53.1 - Provide details of your absolute emissions targets and progress made against those targets.
7.53.2 - Provide details of your emissions intensity targets and progress made against those targets.
</t>
  </si>
  <si>
    <t>Scope 1, Scope 2, and Scope 3 GHG emissions targets are reported separately or combined;</t>
  </si>
  <si>
    <t xml:space="preserve">7.53.1, 
7.53.2, 
7.54.3 
</t>
  </si>
  <si>
    <t>7.53.1
C8 - Scopes
7.53.2
C8 - Scopes 
7.54.3
C8 - Scopes</t>
  </si>
  <si>
    <t>A list of Scope 3 categories covered in the Scope 3 GHG emissions targets is included;</t>
  </si>
  <si>
    <t xml:space="preserve">7.53.1, 
7.53.2, 
</t>
  </si>
  <si>
    <t xml:space="preserve">7.53.1
C10 - Scope 3 categories
7.53.2
C10 - Scope 3 categories
</t>
  </si>
  <si>
    <t xml:space="preserve">7.54.3 does not include the scope 3 categories included </t>
  </si>
  <si>
    <t>A list of the gases covered in the targets in included;</t>
  </si>
  <si>
    <t xml:space="preserve">7.53.1
C 7 - Greenhouse gases covered by target
7.53.2
C7 - Greenhouse gases covered by target
7.54.3 
C9 - Greenhouse gases covered by target
</t>
  </si>
  <si>
    <t xml:space="preserve">GHG removals, GHG trades, and avoided emissions are excluded; </t>
  </si>
  <si>
    <t>Included in the general guidance of the question</t>
  </si>
  <si>
    <t>Explain how the targets are in line with the latest scientific evidence on the global effort needed to limit global warming to 1.5° C;</t>
  </si>
  <si>
    <t xml:space="preserve">7.53.1
C2 - Is this a science-based target? 
C4 - Target ambition
C84 - Plan for achieving target, and progress made to the end of the reporting year 
7.53.2
C2 - Is this a science-based target? 
C4 - Target ambition
C87 - Plan for achieving target, and progress made to the end of the reporting year 
7.54.3
C6 - Is this a science-based target? 
C10 - Explain target coverage and identify any exclusions 
</t>
  </si>
  <si>
    <t xml:space="preserve">Report its target revision policy; </t>
  </si>
  <si>
    <t xml:space="preserve">7.53.1
C81 - Explain the reasons for the revision, replacement, or retirement of the target 
C84  - Plan for achieving target, and progress made to the end of the reporting year
7.53.2
C84 - Explain the reasons for the revision, replacement, or retirement of the target 
C87  - Plan for achieving target, and progress made to the end of the reporting year
7.54.3 
C19 - Process for reviewing target </t>
  </si>
  <si>
    <t>Report the base year for the targets, including:</t>
  </si>
  <si>
    <t xml:space="preserve">7.53.1
C11 - End date of base year 
7.53.2
C12 - End date of base year 
</t>
  </si>
  <si>
    <t xml:space="preserve">Net-zero targets base year not included here as the base year will be covered in interim targets </t>
  </si>
  <si>
    <t xml:space="preserve">7.53.1
C83 - target objective
7.53.2
C86 - target objective
</t>
  </si>
  <si>
    <t xml:space="preserve">The rationale for choosing the target can be included in the strategic objective of the target, however it is not explicitly linked to the selection of the base year. </t>
  </si>
  <si>
    <t>emissions in the base year;</t>
  </si>
  <si>
    <t xml:space="preserve">7.53.1
C12 - Base year Scope 1 emissions covered by target   
- to C32 -  Total base year emissions covered by target in all selected scopes 
7.53.2
C13 - Intensity figure in the base year for Scope 1 (metric tons CO2e per unit of activity)  
- to C33 - Intensity figure in base year for all selected Scopes (metric tons CO2e per unit of activity) 
</t>
  </si>
  <si>
    <t xml:space="preserve">7.53.1
C81 - Explain the reasons for the revision, replacement, or retirement of the target
7.53.2
C84 - Explain the reasons for the revision, replacement, or retirement of the target
</t>
  </si>
  <si>
    <t>when there are recalculations of the base year emissions, and the current and previously reported values;</t>
  </si>
  <si>
    <t xml:space="preserve">7.53.1
C80 - Target status in reporting year
7.53.2
C83 - Target status in reporting year 
</t>
  </si>
  <si>
    <t xml:space="preserve">If the target has been recalcualted, the statuis will be "revised" and the new values reported. The previous values would not be reported in that years disclosure. </t>
  </si>
  <si>
    <t>Report the progress toward the targets using the inventory method, in metric tons of CO2 equivalent and as a percentage of the emissions of a base year;</t>
  </si>
  <si>
    <t xml:space="preserve">7.53.1
C57 - Scope 1 emissions in reporting year covered by target (metric tons CO2e) 
- to C77 - Total emissions in reporting year covered by target in all selected scopes
C79 - % of target achieved relative to base year 
7.53.2
C60 - Intensity figure in reporting year for Scope 1 (metric tons CO2e per unit of activity)  
- to C80 - Intensity figure in reporting year for all selected Scopes (metric tons CO2e per unit of activity) 
C82 - % of target achieved relative to base year 
</t>
  </si>
  <si>
    <t>Explain how the progress for the targets was achieved, relative to the base year, including whether it is due to:</t>
  </si>
  <si>
    <t xml:space="preserve">7.53.1
C84 - Plan for achieving target, and progress made to the end of the reporting year 
C86 - List the emissions reduction initiatives which contributed most to achieving this target 
7.53.2
C87 - Plan for achieving target, and progress made to the end of the reporting year
C89 - List the emissions reduction initiatives which have contributed most to achieving this target since it was set 
</t>
  </si>
  <si>
    <t>reductions through the organization’s initiatives;</t>
  </si>
  <si>
    <t>secondary effects through other organization’s initiatives;</t>
  </si>
  <si>
    <t>Emissions reduction initiatives from other organisations could be included under guidance point "List the emissions reduction initiatives which have contributed most to any progress towards the target to the end of the reporting year." but it is not explicit.</t>
  </si>
  <si>
    <t>external factors;</t>
  </si>
  <si>
    <t>Emissions reduction initiatives from external sources could be included under guidance point "List the emissions reduction initiatives which have contributed most to any progress towards the target to the end of the reporting year." but it is not explicit.</t>
  </si>
  <si>
    <t>Report standards, methodologies, and assumptions used to calculate the targets and progress, including a reference to any calculation tool used</t>
  </si>
  <si>
    <t xml:space="preserve">7.53.1
C2 - Is this a science-based target?
C4 - Target ambition 
C79 - Land-related emissions covered by target
C82 - Explain target coverage and identify any exclusions 
C84 - Plan for achieving target, and progress made to the end of the reporting year 
7.53.2
C2 - Is this a science-based target?
C4 - Target ambition 
C81 - Land-related emissions covered by target
C85 - Explain target coverage and identify any exclusions 
C87 - Plan for achieving target, and progress made to the end of the reporting year </t>
  </si>
  <si>
    <t>We don't ask for any calculation tools used</t>
  </si>
  <si>
    <t>GH-1</t>
  </si>
  <si>
    <t>Report gross Scope 1 GHG emissions in metric tons of CO2 equivalent, and in the calculation:</t>
  </si>
  <si>
    <t>C1 - Gross global Scope 1 emissions (metric tons CO2e)</t>
  </si>
  <si>
    <t>include CO2, CH4, N2O, HFCs, PFCs, SF6, and NF3</t>
  </si>
  <si>
    <t>7.6,
7.15.1</t>
  </si>
  <si>
    <t xml:space="preserve">7.6
C1 - Gross global Scope 1 emissions (metric tons CO2e)
7.15.1
C2 -Scope 1 emissions (metric tons of CO2e) </t>
  </si>
  <si>
    <t>7.6 - What were your organization’s gross global Scope 1 emissions in metric tons CO2e?
7.15.1 - Break down your total gross global Scope 1 emissions by greenhouse gas type and provide the source of each used global warming potential (GWP).</t>
  </si>
  <si>
    <t xml:space="preserve">Guidance included explicitly in 7.15.1 </t>
  </si>
  <si>
    <t>include biogenic non-CO2 GHG emissions from the combustion or biodegradation of biomass from owned or controlled operations;</t>
  </si>
  <si>
    <t>C1- Gross global Scope 1 emissions (metric tons CO2e)</t>
  </si>
  <si>
    <t xml:space="preserve">This is implied, but we actually don't include it in the S1 guidance. We ask for biogenic CO2 emissions to be reported in biogenic emissions but we don't include an explicit call for non-co2 to be included. </t>
  </si>
  <si>
    <t>exclude GHG trades, GHG removals and avoided emissions;</t>
  </si>
  <si>
    <t xml:space="preserve">We don't mention avoided emissions in the guidance, but we do ask specifically for gross figures which would exclude these categories. </t>
  </si>
  <si>
    <t>use the global warming potential (GWP) values based on a 100-year timeframe from the latest IPCC assessment reports;</t>
  </si>
  <si>
    <t xml:space="preserve">7.6, 
7.15.1 </t>
  </si>
  <si>
    <t xml:space="preserve">7.6 
C3 - Methodological details
7.15.1
C3 - GWP Reference
</t>
  </si>
  <si>
    <t>Provide a breakdown of gross Scope 1 GHG emissions by CO2, CH4, N2O, HFCs, PFCs, SF6, and NF3, in metric tons and in metric tons of CO2 equivalent;</t>
  </si>
  <si>
    <t xml:space="preserve">C2 - Scope 1 emissions (metric tons of CO2e) </t>
  </si>
  <si>
    <t>7.15.1 - Break down your total gross global Scope 1 emissions by greenhouse gas type and provide the source of each used global warming potential (GWP).</t>
  </si>
  <si>
    <t>Report biogenic CO2 emissions from the combustion or biodegradation of biomass from owned or controlled operations in metric tons, separately from gross Scope 1 GHG emissions;</t>
  </si>
  <si>
    <t>7.12.1</t>
  </si>
  <si>
    <t>C1 - CO2 emissions from biogenic carbon (metric tons CO2)</t>
  </si>
  <si>
    <t>7.12.1 - Provide the emissions from biogenic carbon relevant to your organization in metric tons CO2.</t>
  </si>
  <si>
    <t>Report the base year for the calculation, including:</t>
  </si>
  <si>
    <t>C1 -Base year end</t>
  </si>
  <si>
    <t>C3 - Methodological details</t>
  </si>
  <si>
    <t>C2 - Base year emissions (metric tons CO2e)</t>
  </si>
  <si>
    <t>7.1.3</t>
  </si>
  <si>
    <t>C3 - Base year emissions recalculation policy, including significance threshold</t>
  </si>
  <si>
    <t>7.1.3 - Have your organization’s base year emissions and past years’ emissions been recalculated as a result of any changes or errors reported in 7.1.1 and/or 7.1.2?</t>
  </si>
  <si>
    <t>when there are recalculations of the base year emissions, and the current and formerly reported values;</t>
  </si>
  <si>
    <t xml:space="preserve">We do not ask for the old figures to be reported again, only the restated figures. </t>
  </si>
  <si>
    <t>Report the consolidation approach for emissions; whether equity share, financial control, or operational control;</t>
  </si>
  <si>
    <t xml:space="preserve">C1 - Consolidation approach used </t>
  </si>
  <si>
    <t>Report standards, methodologies, assumptions, including the source of the emission factors and calculation tools used.</t>
  </si>
  <si>
    <t>GH-2</t>
  </si>
  <si>
    <t>Report gross location-based and, if applicable, market-based Scope 2 GHG emissions in metric tons of CO2 equivalent, and in the calculation:</t>
  </si>
  <si>
    <t>C1 - Gross global Scope 2, location-based emissions (metric tons CO2e)
C2 - Gross global Scope 2, market-based emissions (metric tons CO2e) (if applicable)</t>
  </si>
  <si>
    <t>include CO2, CH4, N2O;</t>
  </si>
  <si>
    <t xml:space="preserve">Included in linked guidance (GHGP methodology) that it should be included. </t>
  </si>
  <si>
    <t>include biogenic non-CO2 emissions from electricity use;</t>
  </si>
  <si>
    <t xml:space="preserve">This is implied, but not explicitly stated. We ask for biogenic CO2 emissions to be reported in biogenic emissions but we don't include an explicit call for non-co2 to be included. </t>
  </si>
  <si>
    <t>exclude GHG trades, GHG removals, and avoided emissions</t>
  </si>
  <si>
    <t xml:space="preserve">We ask for gross emissions in the title, implying not to include trades, removals, or avoided emissions, but it is not explcit. </t>
  </si>
  <si>
    <t>C1 - Gross global Scope 2, location-based emissions (metric tons CO2e)
2 - Gross global Scope 2, market-based emissions (metric tons CO2e) (if applicable)</t>
  </si>
  <si>
    <t xml:space="preserve">We do not ask/specify this </t>
  </si>
  <si>
    <t>Provide a breakdown of gross location-based and, if applicable, market-based Scope 2 GHG emissions by CO2, CH4, N2O, in metric tons and metric tons of CO2 equivalent;</t>
  </si>
  <si>
    <t>Report location-based and, if applicable, market-based biogenic CO2 emissions from electricity use in metric tons, separately from gross Scope 2 GHG emissions;</t>
  </si>
  <si>
    <t>We do not split out the scopes in this question</t>
  </si>
  <si>
    <t>when there are recalculations of the base year emissions, and the current and former values;</t>
  </si>
  <si>
    <t>GH-3</t>
  </si>
  <si>
    <t>Report gross Scope 3 GHG emissions in metric tons of CO2 equivalent, and in the calculation:</t>
  </si>
  <si>
    <t xml:space="preserve">C2 - Emissions in reporting year (metric tons CO2e) </t>
  </si>
  <si>
    <t>include upstream and downstream categories;</t>
  </si>
  <si>
    <t xml:space="preserve">C0 - Scope 3 category </t>
  </si>
  <si>
    <t>include CO2, CH4, N2O, HFCs, PFCs, SF6 and NF3;</t>
  </si>
  <si>
    <t>include biogenic non-CO2 emissions from the combustion or biodegradation of biomass;</t>
  </si>
  <si>
    <t>exclude GHG trades, GHG removals, and avoided emissions;</t>
  </si>
  <si>
    <t>C5 -please explain</t>
  </si>
  <si>
    <t>Provide a breakdown of gross Scope 3 GHG emissions by each of the 15 Scope 3 categories in metric tons of CO2 equivalent;</t>
  </si>
  <si>
    <t>Report, total biogenic CO2 emissions from the combustion or biodegradation of biomass in metric tons separately from gross Scope 3 GHG emissions, and a breakdown of this total by each 15 Scope 3 categories;</t>
  </si>
  <si>
    <t>We ask for one value, not split out by scope or scope value</t>
  </si>
  <si>
    <t>C2 - Scope 3: Purchased goods and services (metric tons CO2e) 
- to C18 Scope 3: Other (downstream) (metric tons CO2e)</t>
  </si>
  <si>
    <t>Report standards, methodologies, and assumptions, including for each of the 15 Scope 3 categories, the sources of the emission factors, and calculation tools used.</t>
  </si>
  <si>
    <t xml:space="preserve">C3 - Emissionc calculation methodology
C5 - Please explain </t>
  </si>
  <si>
    <t>GH-4</t>
  </si>
  <si>
    <t>Report GHG emissions intensity ratio(s), including the specific metrics (the denominators) chosen to calculate the ratio(s);</t>
  </si>
  <si>
    <t>C1 - Intensity figure
C3 - Metric denominator</t>
  </si>
  <si>
    <t>There are also sector-specific questions that directly map, 7.46, 7.47, 7.48, 7.49, 7.50, 7.51</t>
  </si>
  <si>
    <t>Report the types of GHG emissions included in the intensity ratio(s), whether Scope 1, Scope 2, or Scope 3.</t>
  </si>
  <si>
    <t>We do not ask for scope 3 intensity</t>
  </si>
  <si>
    <t>CC-5</t>
  </si>
  <si>
    <t>Report total GHG removals in metric tons of CO2 equivalent in the value chain, excluding any GHG trades, and a breakdown of this total by:</t>
  </si>
  <si>
    <t>7.66.2</t>
  </si>
  <si>
    <t xml:space="preserve">C1 - Injection and storage pathway 
C2 - Injected CO2 in the reporting year
(metric tons CO2)
</t>
  </si>
  <si>
    <t>7.66.2 - Provide gross masses of CO2 injected and stored for the purposes of CCS during the reporting year according to the injection and storage pathway.</t>
  </si>
  <si>
    <t>Our question only asks about CO2. No alignment as 7.66.2 is sector-specific</t>
  </si>
  <si>
    <t>Scope 1 GHG removals and a further breakdown by storage pool;</t>
  </si>
  <si>
    <t>7.55.2</t>
  </si>
  <si>
    <t>C1 - Initiative category &amp; Initiative type
C2 - Estimated annual CO2e savings (metric tonnes CO2e)
C3 - Scope(s) or Scope 3 category(ies) where emissions savings occur</t>
  </si>
  <si>
    <t>7.55.2 - Provide details on the initiatives implemented in the reporting year in the table below.</t>
  </si>
  <si>
    <t xml:space="preserve">This maps when Carbon capture and storage/utilization (CCS/U) is selected in column 1. </t>
  </si>
  <si>
    <t>These can be reported in 7.55.2 if they select 'Carbon capture and storage/utilization (CCS/U)' in column 1 but not sure if this is sufficient to align?</t>
  </si>
  <si>
    <t>Scope 3 GHG removals and a further breakdown by storage pool;</t>
  </si>
  <si>
    <t xml:space="preserve">For each storage pool, describe how quality criteria are monitored in order to manage the risk of non-permanence; </t>
  </si>
  <si>
    <t>Report the intended use of GHG removals;</t>
  </si>
  <si>
    <t xml:space="preserve">C1 - Injection and storage pathway </t>
  </si>
  <si>
    <t>No alignment as 7.66.2 is sector-specific</t>
  </si>
  <si>
    <t>Is selecting one of the uses in column 1 sufficient for reporting intended use?</t>
  </si>
  <si>
    <t>Report standards, methodologies, assumptions, and calculation tools used;</t>
  </si>
  <si>
    <t>Report the impacts associated with GHG removals and the actions taken to manage these impacts, including on:</t>
  </si>
  <si>
    <t>local communities, vulnerable groups and workers;</t>
  </si>
  <si>
    <t>biodiversity.</t>
  </si>
  <si>
    <t>CC-6</t>
  </si>
  <si>
    <t>Report the total amount of carbon credits in metric tons of CO2 equivalent canceled and a breakdown of this total by types of carbon credit project;</t>
  </si>
  <si>
    <t>C1 - Project type
C4 - Credits canceled by your organization from this project in the reporting year (metric tons CO2e)</t>
  </si>
  <si>
    <t>7.79.1 - Provide details of the project-based carbon credits canceled by your organization in the reporting year.</t>
  </si>
  <si>
    <t>This asks for a total sum oid credits used, we do not provide this but it can be calculared from all the rows. I assume this is still a full alignment?</t>
  </si>
  <si>
    <t>For each project for which carbon credits have been cancelled, report:</t>
  </si>
  <si>
    <t>Project name and project ID;</t>
  </si>
  <si>
    <t>C3 - Project description</t>
  </si>
  <si>
    <t>Project type, i.e., whether a reduction or removal project;</t>
  </si>
  <si>
    <t>C2 - Type of mitigation activity</t>
  </si>
  <si>
    <t>Cancellation serial number, cancellation date, and vintage;</t>
  </si>
  <si>
    <t xml:space="preserve">C7 -  Vintage of credits at cancelation
C14 - Please explain </t>
  </si>
  <si>
    <t>For each carbon credit project reported under CC-5-b, describe how the project adheres to each of the following quality criteria;</t>
  </si>
  <si>
    <t>C10 - Method the program uses to assess additionality for this project</t>
  </si>
  <si>
    <t xml:space="preserve">C11 - Approaches by which the selected program requires this project to address reversal risk </t>
  </si>
  <si>
    <t>C12 - Potential sources of leakage the selected program requires this project to have assessed</t>
  </si>
  <si>
    <t>C9 - Carbon-crediting program by which the credits were issued</t>
  </si>
  <si>
    <t>Report the purpose of cancellation of carbon credits</t>
  </si>
  <si>
    <t>C5 - Purpose of cancelation</t>
  </si>
  <si>
    <t>Describe how the organization continuously monitors and evaluates the positive and negative impacts of the projects from which carbon credits are purchased, including:</t>
  </si>
  <si>
    <t>C13 - Provide details of other issues the selected program requires projects to address</t>
  </si>
  <si>
    <t xml:space="preserve">The gudiance does not state that this should be continous monitoring </t>
  </si>
  <si>
    <t>categories of stakeholders consulted in the implementation of the project;</t>
  </si>
  <si>
    <t>how socio-economic benefits for local communities and vulnerable groups are provided;</t>
  </si>
  <si>
    <t>Sector-specific content mapped?</t>
  </si>
  <si>
    <t>Quantification using simple scoring approach excluding sector-specific questions (Full=1, partial=0.5, Partial [sector-specific only]=0, no alignment =0)</t>
  </si>
  <si>
    <t>EN-1</t>
  </si>
  <si>
    <t>Report how its energy management policies and commitments contribute to energy efficiency, the deployment of renewable energy, and the transition to a decarbonized economy.</t>
  </si>
  <si>
    <t>4.6.1
4.10 
5.3.1
7.54.2
7.55.2</t>
  </si>
  <si>
    <t>4.6.1 
C5 - Environmental policy content
C6 - Indicate whether your environmental policy is in line with global environmental treaties or policy goals
4.10
C2 - Collaborative framework or initiative
C3 - Describe your organization’s role within each framework or initiative
5.3.1
C2 - Describe how environmental risks and/or opportunities have affected your strategy in this area
7.30.14 
All columns
7.54.2
C5 -Target type: category &amp; Metric (target numerator if reporting an intensity target)
C16 - Is this target part of an overarching initiative?
C19 - Target objective
7.55.2 col 1- Initiative category &amp; Initiative type</t>
  </si>
  <si>
    <t>4.10 - Are you a signatory or member of any environmental collaborative frameworks or initiatives?
5.2 - Does your organization’s strategy include a climate transition plan?
7.30.14 - Provide details on the electricity, heat, steam, and/or cooling amounts that were accounted for at a zero or near-zero emission factor in the market-based Scope 2 figure reported in 7.7.
7.54.2 - Provide details of any other climate-related targets, including methane reduction targets.
7.55.2 -Provide details on the initiatives implemented in the reporting year in the table below.</t>
  </si>
  <si>
    <t>Report how its energy management policies (4.6.1, 4.10) and commitments contribute to energy efficiency (7.54.2, 7.55.2), the deployment of renewable energy (7.30.14, 7.54.2), and transition (5.2)</t>
  </si>
  <si>
    <t>EN-2</t>
  </si>
  <si>
    <t>Report total fuel consumption within the organization in joules, watt-hours, or multiples, and a breakdown of this total by:</t>
  </si>
  <si>
    <t>7.30.1,
7.30.2,
7.30.3,
7.30.4,
7.30.5,
7.30.8</t>
  </si>
  <si>
    <t xml:space="preserve">7.30.1 
C4 - Total (renewable + non-renewable) MWh 
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
7.30.8
C2 - Total MWh fuel consumed for cement production activities </t>
  </si>
  <si>
    <t>7.30.1 - Report your organization’s energy consumption totals (excluding feedstocks) in MWh.
[sector-specific equivalents for CE, CH, MM, ST:]
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
7.30.8 - State how much fuel in MWh your organization has consumed (excluding feedstocks) by fuel for cement production activities.</t>
  </si>
  <si>
    <t xml:space="preserve">Full alignment as asks for total consumption in MWh. </t>
  </si>
  <si>
    <t>source;</t>
  </si>
  <si>
    <t xml:space="preserve">7.30.7 </t>
  </si>
  <si>
    <t>C2 - Total fuel MWh consumed by the organization
[per row]</t>
  </si>
  <si>
    <t xml:space="preserve">7.30.7 requires companies to break their fuel consumption down by fuel type (fixed row, column 0) and then report total fuel in MWh. </t>
  </si>
  <si>
    <t>Approach to the "source" datapoints to be discussed - currently mapped 7.30.7 which breaks fuels down by fuel type and MWh - is this what it is refering to by "source"? 
Discussed : fuel type would be the source</t>
  </si>
  <si>
    <t>renewable and non-renewable sources;</t>
  </si>
  <si>
    <t>7.30.1,
7.30.3,
7.30.5,
7.30.7</t>
  </si>
  <si>
    <t>7.30.1
C2 - MWh from renewable sources
C3 - MWh from non_x0002_renewable sources
7.30.3 - C2,C3
7.30.5 - C2, C3
7.30.7 - Fixed rows by non-renewable/renewable fuel type - C2</t>
  </si>
  <si>
    <t xml:space="preserve">7.30.1 - Report your organization’s energy consumption totals (excluding feedstocks) in MWh.
[sector-specific:]
7.30.3 - Report your organization’s energy consumption totals (excluding feedstocks) for chemical production activities in MWh.
7.30.5 - Report your organization’s energy consumption totals (excluding feedstocks) for steel production activities in MWh.
7.30.7 - State how much fuel in MWh your organization has consumed (excluding feedstocks) by fuel type. </t>
  </si>
  <si>
    <t xml:space="preserve">7.30.7 requires companies to break their fuel consumption down by sources (fixed row, column 0) including renewables such as sustainable biomass and non-renewable sources such as coal or oil </t>
  </si>
  <si>
    <t>activity in which the fuel is consumed;</t>
  </si>
  <si>
    <t xml:space="preserve">7.30.2,
7.30.3,
7.30.4,
7.30.5,
7.30.6,
7.30.7,
7.30.8
</t>
  </si>
  <si>
    <r>
      <t xml:space="preserve">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
7.30.6
C1 - Indicate whether your organization undertakes this fuel application
7.30.7
C3 - MWh fuel consumed for self_x0002_generation of electricity
C4 - MWh fuel consumed for self_x0002_generation of heat
C5 - </t>
    </r>
    <r>
      <rPr>
        <b/>
        <sz val="9"/>
        <color theme="1"/>
        <rFont val="Aptos Narrow"/>
        <family val="2"/>
        <scheme val="minor"/>
      </rPr>
      <t>MWh fuel consumed for self_x0002_generation of steam</t>
    </r>
    <r>
      <rPr>
        <sz val="9"/>
        <color theme="1"/>
        <rFont val="Aptos Narrow"/>
        <family val="2"/>
        <scheme val="minor"/>
      </rPr>
      <t xml:space="preserve">
C6 - MWh fuel consumed for self_x0002_generation of cooling
C7 - MWh fuel consumed for self_x0002_cogeneration or self_x0002_trigeneration
7.30.8
C3 - MWh fuel consumed at the kiln 
C4 - MWh fuel consumed for the generation of heat that is not used in the kiln
C5 - MWh fuel consumed for the self_x0002_generation of electricity
C6 - </t>
    </r>
    <r>
      <rPr>
        <b/>
        <sz val="9"/>
        <color theme="1"/>
        <rFont val="Aptos Narrow"/>
        <family val="2"/>
        <scheme val="minor"/>
      </rPr>
      <t>MWh fuel consumed for self_x0002_cogeneration or self_x0002_trigeneration</t>
    </r>
  </si>
  <si>
    <t>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
7.30.6 - Select the applications of your organization’s consumption of fuel.
7.30.7 - State how much fuel in MWh your organization has consumed (excluding feedstocks) by fuel type.
7.30.8 - State how much fuel in MWh your organization has consumed (excluding feedstocks) by fuel for cement production activities.</t>
  </si>
  <si>
    <t>Mapped with partial alignment to both the applications of fuel in 7.30.6 e.g. generating electicity and 7.30.7 columns and the sector specific questions which show what the company will be consuming the fuel e.g. steel production</t>
  </si>
  <si>
    <t xml:space="preserve">Would like further clarification on what is meant by "activity in which fuel is consumed" - should this be mapped to sector specific qs or to 7.30.6 e.g. fuel for the generation of electricity etc. </t>
  </si>
  <si>
    <t xml:space="preserve">I think this one will need a wider discussion. "Activity" is pretty unclear. </t>
  </si>
  <si>
    <t>We don't ask about all the activities - maybe partial is accurate. Could possibly be mapped to sector qs too. 7.30.8</t>
  </si>
  <si>
    <t>Report total self-generated non-fuel renewable electricity, heating, cooling, and steam consumption within the organization in joules, watt-hours, or multiples, and a breakdown of this total by:</t>
  </si>
  <si>
    <r>
      <rPr>
        <i/>
        <sz val="9"/>
        <color theme="1"/>
        <rFont val="Aptos Narrow"/>
        <family val="2"/>
        <scheme val="minor"/>
      </rPr>
      <t xml:space="preserve">[for row </t>
    </r>
    <r>
      <rPr>
        <sz val="9"/>
        <color theme="1"/>
        <rFont val="Aptos Narrow"/>
        <family val="2"/>
        <scheme val="minor"/>
      </rPr>
      <t>"Consumption of self-generated non fuel renewable energy"</t>
    </r>
    <r>
      <rPr>
        <i/>
        <sz val="9"/>
        <color theme="1"/>
        <rFont val="Aptos Narrow"/>
        <family val="2"/>
        <scheme val="minor"/>
      </rPr>
      <t>]</t>
    </r>
    <r>
      <rPr>
        <sz val="9"/>
        <color theme="1"/>
        <rFont val="Aptos Narrow"/>
        <family val="2"/>
        <scheme val="minor"/>
      </rPr>
      <t xml:space="preserve">
C2 - MWh from renewable sources
C4 - Total (renewable + non-renewable) MWh</t>
    </r>
  </si>
  <si>
    <t xml:space="preserve">Both C2 (MWh from renewable sources) and C4 (Total [renewable + non-renewable] MWh) mapped, as C3 (MWh from non-renewable sources) is not shown for this row so C4 = C2.
Related datapoints:
- 7.30.9, C4 - Generation from renewable sources that is consumed by the organization (MWh)
- 7.30.10, C2 - Generation that is consumed inside the cement sector boundary
- 7.30.11, C2 - Generation that is consumed inside chemicals sector boundary (MWh)
- 7.30.12, C2 - Generation that is consumed (MWh) inside metals and mining sector boundary
- 7.30.13, C2 - Generation that is consumed by the organization inside steel sector boundary (MWh)
</t>
  </si>
  <si>
    <t>electricity, heating, cooling, and steam consumption;</t>
  </si>
  <si>
    <t>C4 - Generation from renewable sources that is consumed by the organization (MWh)
[per row]</t>
  </si>
  <si>
    <t>7.30.9 - Provide details on the electricity, heat, steam, and cooling your organization has generated and consumed in the reporting year.</t>
  </si>
  <si>
    <t>Related sector-specific datapoints:
- 7.30.10, C2 - Generation that is consumed inside the cement sector boundary
- 7.30.11, C2 - Generation that is consumed inside chemicals sector boundary (MWh)
- 7.30.12, C2 - Generation that is consumed (MWh) inside metals and mining sector boundary
- 7.30.13, C2 - Generation that is consumed by the organization inside steel sector boundary (MWh)</t>
  </si>
  <si>
    <t xml:space="preserve">7.30.11,
7.30.13 </t>
  </si>
  <si>
    <t xml:space="preserve">7.30.11
C3 - Generation from renewable sources inside chemical sector boundary (MWh) 
C4 - Generation from waste heat/gases recovered from processes using fuel feedstocks inside chemical sector boundary (MWh)
7.30.13
C3 - Generation from renewable sources inside steel sector boundary (MWh)
C4 - Generation from waste heat/gases recovered from processes using fuel feedstocks inside steel sector boundary (MWh) </t>
  </si>
  <si>
    <t>7.30.11 - Provide details on electricity, heat, steam, and cooling your organization has generated and consumed for chemical production activities.
7.30.13 - Provide details on the electricity, heat, and steam your organization has generated and consumed for steel production activities.</t>
  </si>
  <si>
    <t>Partial [sector-specific only]</t>
  </si>
  <si>
    <t>Questions which include generation from inside the sector, from renewable sources and from waste heat/gases ...</t>
  </si>
  <si>
    <t xml:space="preserve">Updated after discussion on what is meant by source </t>
  </si>
  <si>
    <t>activity in which the energy is consumed;</t>
  </si>
  <si>
    <t>7.30.10,
7.30.11,
7.30.12,
7.30.13</t>
  </si>
  <si>
    <t>7.30.10
C2 - Generation that is consumed (MWh) inside the cement sector boundary
7.30.11
C2 - Generation that is consumed inside chemicals sector boundary (MWh)
7.30.12
C2 - Generation that is consumed (MWh) inside metals and mining sector boundary
7.30.13
C2 - Generation that is consumed by the organization inside steel sector boundary (MWh)</t>
  </si>
  <si>
    <t>7.30.10 - Provide details on the electricity and heat your organization has generated and consumed for cement production activities.
7.30.11 - Provide details on electricity, heat, steam, and cooling your organization has generated and consumed for chemical production activities.
7.30.12 - Provide details on the electricity, heat, steam, and cooling your organization has generated and consumed for metals and mining production activities.
7.30.13 - Provide details on the electricity, heat, and steam your organization has generated and consumed for steel production activities.</t>
  </si>
  <si>
    <t>Very limited partial - sector specific qs and columns that request amount generated consumed within the sector activities.</t>
  </si>
  <si>
    <t xml:space="preserve">could potentially be mapped to sector specific questions </t>
  </si>
  <si>
    <t>same as above</t>
  </si>
  <si>
    <t>Report total purchased electricity, heating, cooling, and steam consumption within the organization in joules, watt-hours, or multiples, and a breakdown of this total by:</t>
  </si>
  <si>
    <t xml:space="preserve">7.30.1,
7.30.2,
7.30.3, 
7.30.4,
7.30.5 
</t>
  </si>
  <si>
    <r>
      <t xml:space="preserve">7.30.1
</t>
    </r>
    <r>
      <rPr>
        <i/>
        <sz val="9"/>
        <color theme="1"/>
        <rFont val="Aptos Narrow"/>
        <family val="2"/>
        <scheme val="minor"/>
      </rPr>
      <t xml:space="preserve">[For activities in rows 2-5]
</t>
    </r>
    <r>
      <rPr>
        <sz val="9"/>
        <color theme="1"/>
        <rFont val="Aptos Narrow"/>
        <family val="2"/>
        <scheme val="minor"/>
      </rPr>
      <t>C4 - Total (renewable + non-renewable) MWh
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t>
    </r>
  </si>
  <si>
    <t>7.30.1 - Report your organization’s energy consumption totals (excluding feedstocks) in MWh.
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t>
  </si>
  <si>
    <t xml:space="preserve">Full alignment with 7.30.1 where the total can be calculated by adding up values of relevant rows , plus mapping of totals for sector-specific questions. Further comments on algnment per question:
7.30.1 - full 
7.30.2 - partial
7.30.3 - full 
7.30.4 - full
7.30.5 - full </t>
  </si>
  <si>
    <t xml:space="preserve">Same mapping as above. Breakdown fully captured in 7.30.1, plus sector-specific equivalents. </t>
  </si>
  <si>
    <t>7.30.3 
7.30.5</t>
  </si>
  <si>
    <t>7.30.3
C2 - MWh consumed from renewable sources inside chemical sector boundary
C3 - MWh consumed from non_x0002_renewable sources inside chemical sector boundary (excluding recovered waste heat/gases)
C4 - MWh consumed from waste heat/gases recovered from processes using fuel feedstocks inside chemical sector boundary
7.30.5 
C2 - MWh consumed from renewable sources inside steel sector boundary
C3 - MWh consumed from non_x0002_renewable sources inside steel sector boundary (excluding recovered waste heat/gases)
C4 - MWh consumed from waste heat/gases recovered from processes using fuel feedstocks inside steel sector boundary</t>
  </si>
  <si>
    <t>7.30.3 - Report your organization’s energy consumption totals (excluding feedstocks) for chemical production activities in MWh.
7.30.5 - Report your organization’s energy consumption totals (excluding feedstocks) for steel production activities in MWh.</t>
  </si>
  <si>
    <t>Partial alignment - request whether is non-renewable renewable or from waste heat/gases</t>
  </si>
  <si>
    <t xml:space="preserve">updated after discussion on what is meant by source </t>
  </si>
  <si>
    <t>7.30.1,
7.30.3,
7.30.5</t>
  </si>
  <si>
    <t>7.30.1
C2 - MWh from renewable sources
C3 - MWh from non_x0002_renewable sources
7.30.3
C2 - MWh consumed from renewable sources inside chemical sector boundary
C3 - MWh consumed from non_x0002_renewable sources inside chemical sector boundary (excluding recovered waste heat/gases)
7.30.5 
C2 - MWh consumed from renewable sources inside steel sector boundary
C3 - MWh consumed from non_x0002_renewable sources inside steel sector boundary (excluding recovered waste heat/gases)</t>
  </si>
  <si>
    <t>7.30.1 - Report your organization’s energy consumption totals (excluding feedstocks) in MWh.
7.30.3 - Report your organization’s energy consumption totals (excluding feedstocks) for chemical production activities in MWh.
7.30.5 - Report your organization’s energy consumption totals (excluding feedstocks) for steel production activities in MWh.</t>
  </si>
  <si>
    <t>Full alignment through 7.30.1, plus sector-specific questions mapped.</t>
  </si>
  <si>
    <t>Report total self-generated energy sold in joules, watt-hours, or multiples, and a breakdown of this total by:</t>
  </si>
  <si>
    <t>7.30.9,
7.30.10,
7.30.11,
7.30.12,
7.30.13</t>
  </si>
  <si>
    <t>7.30.9
C1 - Total Gross generation (MWh)
C2 - Generation that is consumed by the organization (MWh)
7.30.10
C1 - Total gross generation inside the cement sector boundary
C2 - Generation that is consumed inside the cement sector boundary
7.30.11
C1 - Total gross generation inside chemicals sector boundary (MWh)
C2 - Generation that is consumed inside chemicals sector boundary (MWh)
7.30.12
C1 - Total gross generation inside metals and mining sector boundary
C2 - Generation that is consumed inside metals and mining sector boundary
7.30.13
C1 -  Total gross generation inside steel sector boundary (MWh)
C2 - Generation that is consumed by the organization inside steel sector boundary (MWh)</t>
  </si>
  <si>
    <t xml:space="preserve">7.30.9 - Provide details on the electricity, heat, steam, and cooling your organization has generated and consumed in the reporting year.
7.30.10 - Provide details on the electricity and heat your organization has generated and consumed for cement production activities.
7.30.11 - Provide details on electricity, heat, steam, and cooling your organization has generated and consumed for chemical production activities.
7.30.12 - Provide details on the electricity, heat, steam, and cooling your organization has generated and consumed for metals and mining production activities.
7.30.13 - Provide details on the electricity, heat, and steam your organization has generated and consumed for steel production activities.
</t>
  </si>
  <si>
    <t>CDP does not capture "energy sold". Partial alignment through 7.30.9 and sector-specific equivalent questions, where organizations disclose "total gross generation (MWh)" and "Generation that is consumed by the organization (MWh) - it is implied that any not consumed by the organization is sold. Although this is the most likely scenario, since it cannot be confirmed that this value is all sold the aligment is only considered partial.</t>
  </si>
  <si>
    <t>electricity, heating, cooling, and steam sold;</t>
  </si>
  <si>
    <t xml:space="preserve">See comment above - fixed rows split by electircity, heating, cooling etc. </t>
  </si>
  <si>
    <t>7.30.11?</t>
  </si>
  <si>
    <t>7.30.11 - C3.4</t>
  </si>
  <si>
    <t>No alignment - do not request source for self-generated energy</t>
  </si>
  <si>
    <t xml:space="preserve">
updated after discussion of what is meant by source</t>
  </si>
  <si>
    <t>7.30.9
C3 -Gross generation from renewable sources (MWh)
C4 - Generation from renewable sources that is consumed by the organization (MWh)</t>
  </si>
  <si>
    <t xml:space="preserve">See comment above - low partial alignment. The MWh value for renewable sources can be assumed/calculated by subracting C4 from C3, however not possible at all to retrieve data about non-renewable sources. </t>
  </si>
  <si>
    <t>Report standards, methodologies, assumptions, and calculation tools used, including:</t>
  </si>
  <si>
    <t>General guidance for 7.30.1 includes conversion tools to use eg. from IEA and IPCC, also a tech note for conversion of fuels
7.30.7 allows has a "comment" column for "Any further information about the data provided may be entered here."</t>
  </si>
  <si>
    <t>how contractual instruments used to disclose information on purchased electricity, heating, cooling, and steam fulfill quality criteria to ensure accuracy and consistency;</t>
  </si>
  <si>
    <t>the source of the conversion factors used.</t>
  </si>
  <si>
    <t>Guidance includes trusted sources for conversions but organizations are not required to state the source they have used anywhere.</t>
  </si>
  <si>
    <t>EN-3</t>
  </si>
  <si>
    <t>Report significant energy consumption upstream and downstream of its value chain in joules, watt-hours, or multiples, and a breakdown by each upstream and downstream category;</t>
  </si>
  <si>
    <t xml:space="preserve">We do not cover this </t>
  </si>
  <si>
    <t xml:space="preserve">I don't think we cover this , but I think good to double check </t>
  </si>
  <si>
    <t xml:space="preserve">Agree with no alignment </t>
  </si>
  <si>
    <t>Report standards, methodologies, and assumptions, including the source of conversion factors and calculation tools used.</t>
  </si>
  <si>
    <t xml:space="preserve">No </t>
  </si>
  <si>
    <t>EN-4</t>
  </si>
  <si>
    <t>Report energy intensity ratio(s), including the specific metrics (the denominators) chosen to calculate the ratio(s);</t>
  </si>
  <si>
    <t>C3 - Energy intensity figure, GJ (LHV) per metric ton of crude steel production</t>
  </si>
  <si>
    <t>7.49 - State your organization’s emissions and energy intensities by steel production process route.</t>
  </si>
  <si>
    <t>Report whether the energy intensity ratio(s) include energy consumption:</t>
  </si>
  <si>
    <t>within the organization;</t>
  </si>
  <si>
    <t>C5 - Comment (You may provide information about the methodology and boundary used in the calculation of intensities.)</t>
  </si>
  <si>
    <t>upstream and downstream in the organization's value chain;</t>
  </si>
  <si>
    <t>within the organization and upstream and downstream in the organization's value chain;</t>
  </si>
  <si>
    <t>Report types of energy consumption included in the intensity ratio(s), whether fuel, electricity, heating, cooling, steam, or all.</t>
  </si>
  <si>
    <t>EN-5</t>
  </si>
  <si>
    <t>Report the reduction of energy consumption achieved as a result of conservation and efficiency initiatives, in joules, watt-hours, or multiples, excluding reductions resulting from other factors;</t>
  </si>
  <si>
    <t>7.55.2,
7.54.2</t>
  </si>
  <si>
    <t>7.55.2
C1 - Initiative category
C2 - Initiative type
C3 - Estimated annual CO2e savings (metric tons CO2e)
7.54.2
% of target achieved relative to base year</t>
  </si>
  <si>
    <t>7.55.2 - Provide details on the initiatives implemented in the reporting year in the table below.
7.54.2 - Provide details of any other climate-related targets, including methane reduction targets.</t>
  </si>
  <si>
    <t>Although this requirement focuses on energy reduction and the initiatives and targets questions in the CDP questionnaire focus on emissions reductions, with certain selections in the initiative or target type columns relate to energy reduction. Therefore, this has been marked as a partial mapping.</t>
  </si>
  <si>
    <t>Can you check if you agree with this or if I'm missing anything? Found it difficult to create a direct link</t>
  </si>
  <si>
    <t xml:space="preserve">Agree with partial mapping to 7.55.2 - the requirement requests this in joules or MWh and we request it in CO2e
</t>
  </si>
  <si>
    <t>Report types of energy included in the reduction, whether fuel, electricity, heating, cooling, steam, or all;</t>
  </si>
  <si>
    <t>Report whether the energy reduction occurs within the organization or in which one of upstream and downstream categories of its value chain;</t>
  </si>
  <si>
    <t>C4 - Scope(s) or Scope 3 category(ies) where emissions savings occur</t>
  </si>
  <si>
    <t>7.52.2 - Provide details on the initiatives implemented in the reporting year in the table below.</t>
  </si>
  <si>
    <t xml:space="preserve">Agree with partial mapping to 7.55.2, 
</t>
  </si>
  <si>
    <t>Report whether energy reduction is estimated, modeled, or sourced from direct measurements and, if estimations or modeling is used, disclose the methods;</t>
  </si>
  <si>
    <t>Report the base year or baseline for calculating reductions in energy consumption, including the rationale for choosing it;</t>
  </si>
  <si>
    <t>C7 - End date of base year
C8 - Figure or percentage in base year</t>
  </si>
  <si>
    <t>Agree with partial to 7.54.2</t>
  </si>
  <si>
    <t>Report standards, methodologies, assumptions, and calculation tools used.</t>
  </si>
  <si>
    <t>Quality assurance checks (initials)</t>
  </si>
  <si>
    <t>303-1</t>
  </si>
  <si>
    <t>303-1-a: Description of how the organization interacts with water</t>
  </si>
  <si>
    <t>303-1-a: Description of how and where water is withdrawn, consumed, and discharged</t>
  </si>
  <si>
    <t>303-1-a: Description of water-related impacts the organization has caused or contributed to, or that are directly linked to its operations, products, or services by its business relationships (e.g., impacts caused by runoff)</t>
  </si>
  <si>
    <t>303-1-b: Description of the approach used to identify water-related impacts, including the scope of assessments, their timeframe, and any tools or methodologies used</t>
  </si>
  <si>
    <t>2.2.2</t>
  </si>
  <si>
    <t>303-1-c: Description of how water-related impacts are addressed</t>
  </si>
  <si>
    <t>303-1-c: Description of how the organization works with stakeholders to steward water as a shared resource</t>
  </si>
  <si>
    <t>303-1-c: Description of how it engages with suppliers or customers with significant water-related impacts</t>
  </si>
  <si>
    <t xml:space="preserve">MA </t>
  </si>
  <si>
    <t>303-1-d: Explanation of the process for setting any water-related goals and targets that are part of the approach to managing water and effluents</t>
  </si>
  <si>
    <t>303-1-d: Explanation of how the water-related goals and targets relate to public policy and the local context of each area with water stress</t>
  </si>
  <si>
    <t>303-2</t>
  </si>
  <si>
    <t>303-2-a: Description of any minimum standards set for the quality of effluent discharge</t>
  </si>
  <si>
    <t>303-2-a: Description of how the minimum standards set for the quality of effluent discharge were determined</t>
  </si>
  <si>
    <t>303-2-a-i: Description of how standards for facilities operating in locations with no local discharge requirements were determined</t>
  </si>
  <si>
    <t>303-2-a-ii: Description of any internally developed water quality standards or guidelines</t>
  </si>
  <si>
    <t>303-2-a-iii: Description of any sector-specific standards considered</t>
  </si>
  <si>
    <t>303-2-a-iv: Description of whether the profile of the receiving waterbody was considered</t>
  </si>
  <si>
    <t>303-3</t>
  </si>
  <si>
    <t>303-3-a: Total water withdrawal from all areas</t>
  </si>
  <si>
    <t>Decimal values possible</t>
  </si>
  <si>
    <t>303-3-a: Total water withdrawal from all areas by sources</t>
  </si>
  <si>
    <t>Explicit dimension, Numerical</t>
  </si>
  <si>
    <t>- Surface water
- Groundwater 
- Seawater
- Produced water
- Third-party water</t>
  </si>
  <si>
    <t>Decimal values possible. Report water withdrawal from all areas for each of the sources of water.</t>
  </si>
  <si>
    <t>303-3-c: Total water withdrawal from all areas from each of the sources by category</t>
  </si>
  <si>
    <t>- Freshwater
- Other water</t>
  </si>
  <si>
    <t>Decimal values possible. Report water withdrawal from all areas for each of the sources of water for each category of water.</t>
  </si>
  <si>
    <t>303-3-b: Total water withdrawal from all areas with water stress</t>
  </si>
  <si>
    <t>303-3-b: Total water withdrawal from all areas with water stress by sources</t>
  </si>
  <si>
    <t>Decimal values possible. Report water withdrawal from all areas with water stress for each of the sources of water.</t>
  </si>
  <si>
    <t>303-3-c: Total water withdrawal from all areas with water stress from each of the sources by category</t>
  </si>
  <si>
    <t>Decimal values possible. Report water withdrawal from all areas with water stress for each of the sources of water for each category of water.</t>
  </si>
  <si>
    <t>303-3-b-v: Third-party water withdrawal from all areas with water stress by the withdrawal sources</t>
  </si>
  <si>
    <t>- Surface water
- Groundwater 
- Seawater
- Produced water</t>
  </si>
  <si>
    <t>Decimal values possible. Report third-party water withdrawal from all areas with water stress for each of the withdrawal sources.</t>
  </si>
  <si>
    <t>303-3-d: Contextual information necessary to understand how the data have been compiled</t>
  </si>
  <si>
    <t>303-4</t>
  </si>
  <si>
    <t>303-4-a: Total water discharge to all areas</t>
  </si>
  <si>
    <t>303-4-a: Total water discharge to all areas by types of destination</t>
  </si>
  <si>
    <t>- Surface water
- Groundwater
- Seawater
- Third-party water</t>
  </si>
  <si>
    <t>Decimal values possible. Report water discharge to all areas for each type of destination of water.</t>
  </si>
  <si>
    <t>303-4-a-iv: Is third-party water sent for use to other organizations?</t>
  </si>
  <si>
    <t>303-4-a-iv: Volume of third-party water sent for use to other organizations</t>
  </si>
  <si>
    <t>303-4-b: Total water discharge to all areas by category</t>
  </si>
  <si>
    <t>Decimal values possible. Report water discharge to all areas for each category of water.</t>
  </si>
  <si>
    <t>303-4-c: Total water discharge to all areas with water stress</t>
  </si>
  <si>
    <t>303-4-c: Total water discharge to all areas with water stress by category</t>
  </si>
  <si>
    <t>Decimal values possible. Report water discharge to all areas with water stress by category of water.</t>
  </si>
  <si>
    <t>303-4-d: Priority substances of concern for which discharges are treated</t>
  </si>
  <si>
    <t>303-4-d-i: Description of how priority substances of concern were defined</t>
  </si>
  <si>
    <t>303-4-d-i: Any international standard, authoritative list, or criteria used to define priority substances of concern</t>
  </si>
  <si>
    <t>303-4-d-ii: Approach for setting discharge limits for priority substances of concern</t>
  </si>
  <si>
    <t>2.5.1
9.2.10</t>
  </si>
  <si>
    <t>303-4-d-iii: Number of incidents of non-compliance with discharge limits</t>
  </si>
  <si>
    <t>Integer (whole number) values only</t>
  </si>
  <si>
    <t>303-4-e: Contextual information necessary to understand how the data have been compiled</t>
  </si>
  <si>
    <t>303-5</t>
  </si>
  <si>
    <t>303-5-a: Total water consumption from all areas</t>
  </si>
  <si>
    <t>303-5-b: Total water consumption from all areas with water stress</t>
  </si>
  <si>
    <t>303-5-c: Change in water storage, if water storage has been identified as having a significant water-related impact</t>
  </si>
  <si>
    <t>303-5-d: Any contextual information necessary to understand how the data have been compiled</t>
  </si>
  <si>
    <t>Total number of rows out of scope (for mapping and quantification)\</t>
  </si>
  <si>
    <t xml:space="preserve">Total alignment score </t>
  </si>
  <si>
    <t xml:space="preserve">Total % alignment </t>
  </si>
  <si>
    <t xml:space="preserve">Count of number of rows fully aligned </t>
  </si>
  <si>
    <t>Count of number of rows partially aligned</t>
  </si>
  <si>
    <t>Count of number of rows with No alignment</t>
  </si>
  <si>
    <t>Count of number of rows that have not been mapped</t>
  </si>
  <si>
    <t>Number of fully aligned</t>
  </si>
  <si>
    <t>Number of partially aligned</t>
  </si>
  <si>
    <t>Alignment %</t>
  </si>
  <si>
    <t>4.6.1</t>
  </si>
  <si>
    <t>4.6.1
All columns</t>
  </si>
  <si>
    <t>4.6.1
Provide details of your environmental policies.</t>
  </si>
  <si>
    <t>Partial because although CDP asks whether policies/commitments are aligned with global treaties etc, we do not ask how exactly these inform the commitments. 
Relevant but not mapped question: (11.2) What actions has your organization taken in the reporting year to progress your biodiversity-related commitments?</t>
  </si>
  <si>
    <t xml:space="preserve">Please review whether all the questions listed are relevant enough, with focus on the description of policies or commitments to halt and reverse biodiversity loss. </t>
  </si>
  <si>
    <t>Removed 
2.2.2,
2.2.3,
2.2.6,
7.69.1,
7.70.1,
8.7.2,
8.15.2,
8.17.1,
11.12.1,
11.13.1,
11.15.1
Further removed:
4.11.1,
4.11.2,
11.2</t>
  </si>
  <si>
    <t>BH</t>
  </si>
  <si>
    <t>BH: Unsure if this should be full - I feel like 4.6 needs a specific option on halting and reversing biodiversity loss in column "Environmental policy content". There is the option "Commitment to No Net Loss" but nothing about reversing it. Additionally, the public policy engagement questions are probably our of scope as they are not about the policies of the disclosing organization.
MA: Updated to partial due to above comment + they can select KMGBF but aren't asked to specify how policies/commitments are informed by it.</t>
  </si>
  <si>
    <t>4.6.1
C2 - Level of coverage
C3 - Value chain stages covered
C4 - Explain the coverage</t>
  </si>
  <si>
    <t>4.6.1 allows organizations to disclose the level of coverage (e.g. organizatio-wide, selected facilities, etc.,) and value chain stages covered.</t>
  </si>
  <si>
    <t>Relevance of project specific questions  and alignment could be reviewed.</t>
  </si>
  <si>
    <t>Removed
2.2.2
8.7.2,
8.15.2,
8.17.1,
11.13.1</t>
  </si>
  <si>
    <t>Agreed</t>
  </si>
  <si>
    <t>8.7.2, 
9.15.2,
11.11.1</t>
  </si>
  <si>
    <t>8.7.2
All
9.15.2
All
11.11.1
All</t>
  </si>
  <si>
    <t>8.7.2
Provide details of other targets related to your commodities, including any which contribute to your no-deforestation or no-conversion target, and progress made against them.
9.15.2
Provide details of your water-related targets and the progress made.
11.11.1
Provide details of your targets related to your commitments to reduce or avoid impacts on biodiversity, and progress made.</t>
  </si>
  <si>
    <t xml:space="preserve">8.7.2 provides organizations the opportunity to disclose details of targets, including any which contribute to your no-deforestation or no-conversion target, and any progress made towards achieving them. 9.15.2 allows organizations to opportunity to provide details of your water-related targets and the progress made. Both of these questions allows organizations to disclose alignment of tragets to the Kunming-Montreal Global Biodiversity Framework where relevant.
11.11.1 captures details of targets related to organizations commitments to reduce or avoid impacts on biodiversity, and along with any progress made.
Partial alignment given there is scope to align further.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t>
  </si>
  <si>
    <t>As there question query targets on biodiversity in general and do not specifically investigate targets to halt or reverse biodiversity loss, relevance and alignment  could be reviewed.</t>
  </si>
  <si>
    <t>Across these targets questions there are target categories that contribute to halting and reversing biodiversity loss, so I would consider this full alignment</t>
  </si>
  <si>
    <t>I think it is fine to say we have full alignment within the scope that our targets question seek to achieve. However, I would say we need to expand the scope of our targets question still (e.g., ask about species-focused targets) to cover this comprehensively.</t>
  </si>
  <si>
    <t>8.7.2,
9.15.2</t>
  </si>
  <si>
    <t>8.7.2
C17 - Global environmentaltreaties/initiatives/frameworks aligned with or supported by this target
9.15.2
C13 - Global environmental treaties/initiatives/frameworks aligned with or supported by this target</t>
  </si>
  <si>
    <t>8.7.2
Provide details of other targets related to your commodities, including any which contribute to your no-deforestation or no-conversion target, and progress made against them.
9.15.2
Provide details of your water-related targets and the progress made.</t>
  </si>
  <si>
    <t xml:space="preserve">The guidance for 8.7.2 suggests that organnizations "Provide details of the methodology used to set the target and baseline, including whether you have used any external standards when setting the target and whether these use a science-based approach". While 9.15.2 allows organizations to indicate if targets are aligned with "Science Based Targets for Nature", "Kunming-Montreal Global Biodiversity Framework", "Wastewater Zero Commitment", etc.,
</t>
  </si>
  <si>
    <t>No issues with current mapping</t>
  </si>
  <si>
    <t>8.7.2,
9.15.2
11.11.1</t>
  </si>
  <si>
    <t>8.7.2
C10 - End date of base year
9.15.2
C6 - End date of base year
11.11.1
C3 - Base year</t>
  </si>
  <si>
    <t xml:space="preserve">Fully aligned with standard but partially aligned with digital taxonomy version. Standard only requests the base year which is captured in all 8.7.2, 9.15.2, 11.11.1, but digital taxonomy specifies start date of base year which is only not covered by 11.11.1.
</t>
  </si>
  <si>
    <t xml:space="preserve">Changed from 'no alignment' to 'partial' </t>
  </si>
  <si>
    <t>BH: Partial because the start date can be inferred from whatever is put for the end date? If so, agreed.
MA: Updated to full as it's a taxonomy particularity rather than part of the requirement.</t>
  </si>
  <si>
    <t xml:space="preserve">Fully aligned with standard but partially aligned with digital taxonomy version. Standard only requests the base year which is captured in all 8.7.2, 9.15.2, 11.11.1, but digital taxonomy specifies end date of base year which not captured by CDP but deduced from the start date. </t>
  </si>
  <si>
    <t>Might need to be partial because 11.11.1 requests 'base year' without end date</t>
  </si>
  <si>
    <t>8.7.2
C6a-b "Category of target" and "Quantitative metric" 
9.15.2
C3a-b "Category of target" and "Quantitative metric"
11.11.1
C2 "Target label"</t>
  </si>
  <si>
    <t xml:space="preserve">Partial alignment because biodiversity targets question 11.11.1 does not capture indicator.
</t>
  </si>
  <si>
    <t>Please review alignment.</t>
  </si>
  <si>
    <t>Updated mapped columns to 'target category/quant. metric' datapoints instead of '% progress' columns.
Added 11.11.1 and corresponding column.</t>
  </si>
  <si>
    <t>The criteria focuses on the indicators used to evaluate progress which I think we have full alignment with? While the timeline for achieving the targets is mentioned in the guidance, I am not sure whether it relates to this specific point.</t>
  </si>
  <si>
    <t xml:space="preserve">11.12.1 </t>
  </si>
  <si>
    <t>11.12.1 - All columns</t>
  </si>
  <si>
    <t>(11.12.1) Provide relevant company-specific examples of your implementation of avoidance and minimization actions to manage adverse impacts on biodiversity.</t>
  </si>
  <si>
    <t>Strongest alignment with 11.12 - 11.12.1
Other related questions/datapoints:
(2.5.1) Describe how your organization minimizes the adverse impacts of potential water pollutants on water ecosystems or human health associated with your activities.
C4 "Actions and procedures to minimize adverse impacts", C5 "Please explain"
(2.6.3) To manage the potential impacts to human health or water ecosystems associated with the tailings dams in your control, what procedures are in place for all of your dams?
All columns
(11.2) What actions has your organization taken in the reporting year to progress your biodiversity-related commitments?
All columns
(11.4.1) Provide details of your organization’s activities in the reporting year located in or near to areas important for biodiversity. 
 C10 "Mitigation measures implemented within the selected area" and C11 "Explain how your organization’s activities located in or near to the selected area could negatively affect biodiversity, how this was assessed, and describe any mitigation measures implemented" 
(11.7) Do you adopt biodiversity action plans to manage your impacts on biodiversity?
All columns
(11.11.1) Provide details of your targets related to your commitments to reduce or avoid impacts on biodiversity, and progress made.
All columns</t>
  </si>
  <si>
    <t>MA: Points for review/confirm whether should be linked:
Is it necsesary to 
2.2.3 - "Environmental Impact Statement" is often supposed to include mitigation plans
2.6.2 - although this is phrased in terms of risk, it's strongly connected to biodiversity impacts</t>
  </si>
  <si>
    <t>Added:
- 11.9.1 as C3 ("Impact") allows orgs to identify the adverse impact on biodiversity and C7 ("Describe response") allows orgs to provide details of they have managed the reported significant impact on biodiversity.
Removed:
- 2.2.3 (C7) as feedback suggests that mapping 101-2 to 2.2.3 would be a stretch.
- 2.6.2 has not been included as it does not capture information on actions taken to avoid or minimize negative/adverse impacts on biodiversity.</t>
  </si>
  <si>
    <t>BH: I think 11.2 and 11.4.1 (column 10) feed into this too.
MA: Removed 11.9.1 as it does not relate to avoiding impacts but the response after an impact has occurred. Added 11.2 and 11.4.1 as suggested above</t>
  </si>
  <si>
    <t>11.12.1 
2.5.1</t>
  </si>
  <si>
    <t>11.12.1 - All columns
2.5.1 - C4 "Actions and procedures to minimize adverse impacts", C5 "Please explain"</t>
  </si>
  <si>
    <t>(11.12.1) Provide relevant company-specific examples of your implementation of avoidance and minimization actions to manage adverse impacts on biodiversity.
(2.5.1) Describe how your organization minimizes the adverse impacts of potential water pollutants on water ecosystems or human health associated with your activities.</t>
  </si>
  <si>
    <t>Strongest alignment with 11.12 - 11.12.1, and 2.5.1
Other related questions/datapoints:
(2.6.3) To manage the potential impacts to human health or water ecosystems associated with the tailings dams in your control, what procedures are in place for all of your dams?
All columns
(11.2) What actions has your organization taken in the reporting year to progress your biodiversity-related commitments?
All columns
(11.4.1) Provide details of your organization’s activities in the reporting year located in or near to areas important for biodiversity. (11.7) Do you adopt biodiversity action plans to manage your impacts on biodiversity?
C10 "Mitigation measures implemented within the selected area" and C11 "Explain how your organization’s activities located in or near to the selected area could negatively affect biodiversity, how this was assessed, and describe any mitigation measures implemented" 
(11.9.1) For your disclosed mining projects, provide details of the significant adverse impacts on biodiversity, with the respective response to the impact.
C3 "Impact", C7 "Describe response"</t>
  </si>
  <si>
    <t>MA: same as previous</t>
  </si>
  <si>
    <t>BH: I think 11.2, 11.4.1 (column 10) and 11.13.1 (column 7) feed into this too.
MA: Added 11.2 and 11.4.1 but not 11.13.1 as the latter relates to restoration actions which is requested in the following paragraph instead.</t>
  </si>
  <si>
    <t>11.13.1
11.17.1
8.17.1</t>
  </si>
  <si>
    <t>11.13.1 - All columns
11.17.1 - All columns
8.17.1 - All columns</t>
  </si>
  <si>
    <t xml:space="preserve">(11.13.1) Provide details on restoration actions you have in place in your sites.
(11.17.1) Provide details on the area rehabilitated (total/reporting year) for each of your mining projects, including post-mining land use.
(8.17.1) Provide details on your project(s), including the extent, duration, and monitoring frequency. Please specify any measured outcome(s).
</t>
  </si>
  <si>
    <t>Strongest alignment with 11.13 - 11.13.1, 11.17-11.17.1, and 8.17-8.17.1
Other related questions/datapoints:
(8.7.2) Provide details of other targets related to your commodities, including any which contribute to your no-deforestation or no-conversion target, and progress made against them.
C6a "Category of target", C6b "Quantitative metric", C20 "List the actions which contributed most to achieving or maintaining this target", C21 "Further details of target"
(11.7) Do you adopt biodiversity action plans to manage your impacts on biodiversity?
All columns 
(11.9.1) For your disclosed mining projects, provide details of the significant adverse impacts on biodiversity, with the respective response to the impact.
C7 "Describe response"
(11.15.1) Provide details on the main ACAs you are implementing or supporting.
C2 "Project theme"
(11.18.1) Provide details on main collaborations and/or partnerships with non_x0002_governmental organizations that were active during the reporting year.
C4 "Areas of collaborations" and C5 "Describe the nature of the collaboration"</t>
  </si>
  <si>
    <t>Agree with alignment due to definitions provided by the GRI (quoted in column M), the definition provided by CDP (The process of assisting the recovery of an ecosystem, and its associated conservation values, that has been degraded, damaged, or destroyed), and while also taken into account that the SER, 2004 that the CDP deifinition is adapted from, states that "Restoration attempts to return an ecosystem to its historic trajectory." Due to the differences in definitions, it is unclear whether the CDP definition aims to return an ecosystem to its original state or its historic trajectory.
Added:
- 8.7.2 as it allows organizations to provide descriptions of relevant targets related to restoring the natural ecosystem and its long-term protection.
- 8.17 as it queries whether organizations are supporting or implementing ecosystem restoration.
- 8.17.1 captures details of  ecosystem restoration projects supprted or implemented.
- 11.10 captures details of how biodiversity have affected their business planning, with the guidance suggesting that organizations consider "Avoiding, reducing, restoring or compensating biodiversity impacts".
Removed:
- 2.2.3 (C7) as feedback suggests that mapping 101-2 to 2.2.3 would be a stretch.</t>
  </si>
  <si>
    <t>BH: I think 11.2, 11.4.1, 11.15.1, 11.18.1 feed into this too.
MA: Removed 11.10, added 11.17.1, added 11.15.1 and 11.18.1 to comment on alignment - 11.2 and 11.4.1 would be a stretch.</t>
  </si>
  <si>
    <r>
      <t xml:space="preserve">101-2-a-iii: </t>
    </r>
    <r>
      <rPr>
        <b/>
        <i/>
        <sz val="8"/>
        <color rgb="FF000000"/>
        <rFont val="Arial"/>
        <family val="2"/>
      </rPr>
      <t>Goals</t>
    </r>
    <r>
      <rPr>
        <sz val="8"/>
        <color rgb="FF000000"/>
        <rFont val="Arial"/>
        <family val="2"/>
      </rPr>
      <t xml:space="preserve"> of the restoration and rehabilitation</t>
    </r>
  </si>
  <si>
    <t>11.13.1</t>
  </si>
  <si>
    <t xml:space="preserve">11.13.1 - C7 "Describe restoration actions"
</t>
  </si>
  <si>
    <t>(11.13.1) Provide details on restoration actions you have in place in your sites.</t>
  </si>
  <si>
    <t>Partial because of (1) difference in semantics between  'objectives' vs 'goals' in 11.13.1 on restoration, and (2) due to 11.17.1 on rehabilitation not touching at all upon objectives or goals. 
Main ways to align are update language and add guidance datapoint in 11.17.1.
Removed  but potentially relevant:
4.6.1 - C5a-b - "Environmental policy content", C8 "Attach the policy"
4.7.1 - C13a-b - "Requirements for clients/investees", C17 "Target year for 100% compliance"
8.17.1 - C3 "Expected benefits of project"</t>
  </si>
  <si>
    <t>MA: Should we indicate full alignment despite difference in terminology? 
Update: no because rehabilitation question does not address this at all</t>
  </si>
  <si>
    <t>Agree with alignment due to definitions provided by the GRI (quoted in column M), the definition provided by CDP (The process of assisting the recovery of an ecosystem, and its associated conservation values, that has been degraded, damaged, or destroyed), and while also taken into account that the SER, 2004 that the CDP deifinition is adapted from, states that "Restoration attempts to return an ecosystem to its historic trajectory." Due to the differences in definitions, it is unclear whether the CDP definition aims to return an ecosystem to its original state or its historic trajectory.
Added:
- 4.6.1 - allows organization to disclose details of environmental policies that support landscape restoration and long-term protection of natural ecosystems, or commitments to conduct or support restoration and/or compensation to remedy for past deforestation or conversion.
- 4.7.1 - allows organizations to disclose requiremenst of clients/investees such as "Commitment to implementation of nature-based solutions that support landscape restoration and long-term protection of natural ecosystems" and "Commitment to conduct or support restoration and/or compensation to remedy for  ast deforestation or conversion". Along with their "Target year for 100% compliance".
- 8.17.1 captures the expected benefits of the project, e.g. "Restoration of natural ecosystem(s)".</t>
  </si>
  <si>
    <t>BH: Would add 11.17.1 because of column 4
Not sure I understand the rationale for specifying partial alignment.
MA: Keeping this partial due to (1) semantics difference 'objectives' vs 'goals' in 11.13.1 on restoration, and (2) due to 11.17.1 on rehabilitation not touching at all upon objectives or goals. Removing ZK's additions as these do not link directly link to restoration/rehabilitation goals, but useful to keep as a note.
4.6.1 - C5a-b - "Environmental policy content", C8 "Attach the policy"
4.7.1 - C13a-b - "Requirements for clients/investees", C17 "Target year for 100% compliance"
8.17.1 - C3 "Expected benefits of project"</t>
  </si>
  <si>
    <t xml:space="preserve">Difference in Semantics </t>
  </si>
  <si>
    <r>
      <t xml:space="preserve">101-2-a-iii: Description of how </t>
    </r>
    <r>
      <rPr>
        <b/>
        <i/>
        <sz val="8"/>
        <color rgb="FF000000"/>
        <rFont val="Arial"/>
        <family val="2"/>
      </rPr>
      <t>stakeholders</t>
    </r>
    <r>
      <rPr>
        <sz val="8"/>
        <color rgb="FF000000"/>
        <rFont val="Arial"/>
        <family val="2"/>
      </rPr>
      <t xml:space="preserve"> are engaged throughout the restoration and rehabilitation actions</t>
    </r>
  </si>
  <si>
    <t>5.11.7 
8.15.2
11.20.1</t>
  </si>
  <si>
    <t>5.11.7
C2 "Action driven by supplier engagement", C3a, "Type of engagement", C3b "Details of engagement", C9 "Describe of the engagement and explain the effect of your engagement on the selected environmental action"
8.15.2
C8 "Type of engagement", C13 "Organization actions supporting initiative", C15 "Description of engagement"
11.20.1
All columns</t>
  </si>
  <si>
    <t>(5.11.7) Provide further details of your organization’s supplier engagement on environmental issues.
(8.15.2) Provide details of your engagement with landscape/jurisdictional initiatives to sustainable land use during the reporting year.
(11.20.1) Provide relevant examples of other biodiversity-related engagement activities that happened during the reporting year.</t>
  </si>
  <si>
    <t>Partial because engagement not mentioned in corresponding restoration and rehabilitation questions 11.13.1 and 11.17.1. 
Other related questions/datapoints:
(4.10) Are you a signatory or member of any environmental collaborative frameworks or initiatives?
All columns
(11.9.1) For your disclosed mining projects, provide details of the significant adverse impacts on biodiversity, with the respective response to the impact.
C7 "Describe response"
(11.18.1) Provide details on main collaborations and/or partnerships with non-governmental organizations that were active during the reporting year.
All columns
(11.20) Do you engage with other stakeholders to further the implementation of your policies concerning biodiversity?
All columns</t>
  </si>
  <si>
    <t>MA: Would all these questions count? Are there any missing?</t>
  </si>
  <si>
    <t>Added:
- 5.11.7 allows organization to disclose details of action driven by supplier engagement related to natural ecosystem restoration and long-term protection, the type and details of this engagement and the effect of this engagement on the disclosed environmental action.
- 8.15.2 allows organization to disclose the type of engagement, describe its engagement, and discuss its engagement with stakeholders on the importance of conservation, restoration and/or rehabilitation, in relation to engagement with landscape/jurisdictional initiatives to sustainable land use
Removed:
- 11.13.1 (C7) as this question does not focus on stakeholders or engagement when investigating details of restoration actions in place at an organization's sites.</t>
  </si>
  <si>
    <t>BH: Would add 5.11.7 because of options included in column 3 (e.g., Natural ecosystem restoration and long-term protection).
Add 8.15.2 too (includes option "Engage stakeholders on importance of conservation, restoration and/or rehabilitation" in column 13)
MA: Updated mapping, see comment on alignment.</t>
  </si>
  <si>
    <t>11.14.1
8.17.1 
11.4.1</t>
  </si>
  <si>
    <t xml:space="preserve">11.14.1 - All columns
8.17.1 - C2 "Project type", C3 "Expected benefits of project", C5 "Description of project"
11.4.1 - C10 "Mitigation measures implemented within the selected area", C12 "Further context for mining projects"
</t>
  </si>
  <si>
    <t>(11.14.1) Provide details on the biodiversity offsets you have in place.
(8.17.1) Provide details on your project(s), including the extent, duration, and monitoring frequency. Please specify any measured outcome(s).
(11.4.1) Provide details of your organization’s activities in the reporting year located in or near to areas important for biodiversity.</t>
  </si>
  <si>
    <t>Strongest alignment with 11.4 - 11.4.1</t>
  </si>
  <si>
    <t>Added:
- 8.17.1 which allows projects related to biodiversity offsetting  that sim to reduce/halt biodiversity loss to be reported
- 11.4.1 captures information on mitigation measures such as biodiversity offsets that are used in relation to activities located in or near to areas important for biodiversity.
Removed:
- 2.2.3 (C7) as feedback suggests that mapping 101-2 to 2.2.3 would be a stretch.</t>
  </si>
  <si>
    <t>11.15.1
8.17.1</t>
  </si>
  <si>
    <t>11.5.1 - All columns
8.17.1 - C3 "Expected benefits of project"</t>
  </si>
  <si>
    <t>(11.5.1) Provide details on the main ACAs you are implementing or supporting.
(8.17.1) Provide details on your project(s), including the extent, duration, and monitoring frequency. Please specify any measured outcome(s).</t>
  </si>
  <si>
    <t xml:space="preserve">Strongest alignment with 11.5 - 11.5.1
Partial alignment because 'transformative actions' are not fully captured in the CDP questionnaire structure, although they could potentially be inferred across module 11. </t>
  </si>
  <si>
    <t>Removed:
- 2.2.3 (C7) as feedback suggests that mapping 101-2 to 2.2.3 would be a stretch.</t>
  </si>
  <si>
    <t>BG: 8.17.1 has option "Further transformative change through sharing of project design, implementation and lessons learnt"
MA: Updated from full to partial, see comment on alignment</t>
  </si>
  <si>
    <t>Typed dimension. Refer to 101-5 (a).</t>
  </si>
  <si>
    <t>MA: They ask for sites with most significant impacts however we go beyond that and ask for any/all - does this make us align partially?</t>
  </si>
  <si>
    <t>Alignment:
- Left as full as 11.4.1 requests details of activities in the reporting year located in or near to areas important for biodiversity. Also 11.4.1 allows Mining project IDs to be selected, and 1.18 captures geographical data on these projects.
Added:
- 11.4.1 allows organizations to disclose restoration measures being undertaken at mining projects located in or near areas important for biodiversity.</t>
  </si>
  <si>
    <r>
      <t xml:space="preserve">11.13.1
11.17.1
</t>
    </r>
    <r>
      <rPr>
        <sz val="8"/>
        <color rgb="FF0070C0"/>
        <rFont val="Arial"/>
        <family val="2"/>
      </rPr>
      <t>8.17.1</t>
    </r>
  </si>
  <si>
    <r>
      <t xml:space="preserve">11.13.1 - C5 "Total area to be restored (hectares)"
11.17.1 - N/A
</t>
    </r>
    <r>
      <rPr>
        <sz val="8"/>
        <color rgb="FF0070C0"/>
        <rFont val="Arial"/>
        <family val="2"/>
      </rPr>
      <t>8.17.1 - C10 "Project area in the target year (Hectares)"</t>
    </r>
    <r>
      <rPr>
        <sz val="8"/>
        <color theme="1"/>
        <rFont val="Arial"/>
        <family val="2"/>
      </rPr>
      <t xml:space="preserve">
</t>
    </r>
  </si>
  <si>
    <r>
      <t xml:space="preserve">(11.13.1) Provide details on restoration actions you have in place in your sites.
(11.17.1) Provide details on the area rehabilitated (total/reporting year) for each of your mining projects, including post-mining land use.
</t>
    </r>
    <r>
      <rPr>
        <sz val="8"/>
        <color rgb="FF0070C0"/>
        <rFont val="Arial"/>
        <family val="2"/>
      </rPr>
      <t>(8.17.1) Provide details on your project(s), including the extent, duration, and monitoring frequency. Please specify any measured outcome(s).</t>
    </r>
  </si>
  <si>
    <t>CDP has a different format/approach for restoration vs rehabilitation:
11.13.1 - C4 "Total area restored to date (hectares)" vs C5 "Total area to be restored (hectares)"
11.17.1 - C2 "Total area rehabilitated (hectares)" vs C3 "Area rehabilitated in the reporting year (hectares)"
-
No full alignment as the mining projects disclosure doesn’t follow the same principles as GRI does for sites with significant impacts.</t>
  </si>
  <si>
    <t>Alignment:
- Left as partial as size of area under restoration captured by mapped questions is not specific to areas with significant impacts on biodiversity.
Added:
- 8.17.2 as this allows organization to disclose the current project area and target year project area, for restoration projects.</t>
  </si>
  <si>
    <t>Agree with mapping. This data can be inferred by the datapoints we have, but it is not asked clearly.</t>
  </si>
  <si>
    <r>
      <t xml:space="preserve">11.13.1 - C4 "Total area restored to date (hectares)"
11.17.1 - C2 "Total area rehabilitated (hectares)", C3 "Area rehabilitated in the reporting year (hectares)"
</t>
    </r>
    <r>
      <rPr>
        <sz val="8"/>
        <color rgb="FF0070C0"/>
        <rFont val="Arial"/>
        <family val="2"/>
      </rPr>
      <t>8.17.1 - C9 "Project area to date (Hectares)"</t>
    </r>
  </si>
  <si>
    <t>Alignment:
- Changed to partial as size of area restored captured by mapped questions is not specific to areas with significant impacts on biodiversity.
Added:
- 8.17.2 as this allows organization to disclose the current project area and target year project area, for restoration projects.</t>
  </si>
  <si>
    <t>I think we do capture both of these in our biodiversity questions, and it is closely linked to "sites with the most significant impacts on biodiversity" as the questions ask specifically about mining sites. However, as these questions are sector-specific, it may make sense to leave as partial.</t>
  </si>
  <si>
    <t>8.17.1
11.4.1</t>
  </si>
  <si>
    <t>8.17.1 - C2 "Project type", C3 "Expected benefits of project"
11.4.1 - C2 "Description of the impact", C3 "Motivation", C6 " Describe the offset"</t>
  </si>
  <si>
    <t>(8.17.1) Provide details on your project(s), including the extent, duration, and monitoring frequency. Please specify any measured outcome(s).
(11.4.1) Provide details of your organization’s activities in the reporting year located in or near to areas important for biodiversity.</t>
  </si>
  <si>
    <t>Partial alignment as goals not clearly requested by CDP but could be reported.</t>
  </si>
  <si>
    <t>MA: Not sure if in practice 'goals' could be considered covered by proxy datapoints, eg C2 "Description of the impact being offset" - presumably the goal of an offset is to address a certain impact</t>
  </si>
  <si>
    <t>Alignment:
- Changes to partial as 8.17.1 captures information on biodiversity offsetting allowing organizations the opportunity to reported expected benefits, such as the "restoration of natural ecosystem(s)".
Added:
- 8.17.1 which allows organiation to report biodiversity offsetting projects and the expected benefits of these projects.
- 11.4.1 as this allows organizations to provide details of activties in or near areas important for biodiversity. Within this question mitigation measures such as biodiversity offsetting and and how these measures are implements can be reported.
Removed:
- 11.14.1 as mapped by column mapping was "N/A" and originally with this mapping marked as "No alignment".</t>
  </si>
  <si>
    <t>Could columns 2 and 3 of 11.14.1 not infer the goals of an offset?</t>
  </si>
  <si>
    <t xml:space="preserve">11.14.1
8.17.1
11.4.1
</t>
  </si>
  <si>
    <t>11.14.1 - C1 "Mining project ID"
8.17.1 - C11 "Country/Area", C12 "Latitude", C13 "Longitude"
11.4.1 - C1 "Mining project ID"</t>
  </si>
  <si>
    <t>Mining project ID is linked to geospatial information through 1.18</t>
  </si>
  <si>
    <t>MA: Is it correct to equate the offset location to the mining project location?</t>
  </si>
  <si>
    <t>Added:
- 11.4.1 which also uses "Mining project ID". Geographical data (i.e. country/area, longitude and latitude) are captured on 1.18 for "Mining Project ID"</t>
  </si>
  <si>
    <t>8.17.1 also captures country/area, latitude and longitude details on biodiversity offset projects</t>
  </si>
  <si>
    <t>11.14.1
8.17.1
11.4.1</t>
  </si>
  <si>
    <t>Quick win</t>
  </si>
  <si>
    <t>Added:
- 8.17.1 and 11.4.1, but neither of which (and 11.14.1 already there) investigate whether offsets used adhere to the best practice developed by the BBOP or other relevant bodies (reference in Additional Information in 11.14.1).</t>
  </si>
  <si>
    <t>Added:
- 8.17.1 and 11.4.1, but neither of which (and 11.14.1 already there) investigate how principles of good offset practices (such as those discussed by the BBOP - link in Additional Information in 11.14.1) are met.</t>
  </si>
  <si>
    <t>C6 of 11.14.1 feeds into this partially through the request "Describe relevant aspects of the offset design and implementation, including: … legal/regulatory aspects...".</t>
  </si>
  <si>
    <t>13.1.1 - C2  "Disclosure module and data verified and/or assured"</t>
  </si>
  <si>
    <t>(13.1.1) Which data points within your CDP response are verified and/or assured by a third party, and which standards were used?</t>
  </si>
  <si>
    <t>Added:
- 13.1.1 provides organizations the opportunity to disclose if biodiversity offsets or all data points have been verified in module 11 (11.4.1, 11.14.1 and 11.14.1 are mapped to GRI 101-2-a-iv) and all data points in module 8 (8.17.2 has been mapped to GRI-2-a-iv as well). Despite this, specific questions mapped to GRI 101-2-a-iv (11.14.1, 8.17.2 and 11.4.1) do not allow organizations to disclose certification within those specific questions.
Removed:
- (11.14.1) Provide details on the biodiversity offsets you have in place. Column ref "N/A". Original alignment "No Alignment"
Alignment:
- Changed from "No alignment" to "Partial" as 13.1.1 captures information on whether offsets/all data points in module 11 (biodiversity) are verified by a thrid-party, but does not explicitly investigate the verification of biodiversity offsets.</t>
  </si>
  <si>
    <t>13.1.1 - C3 "Verification/assurance standard", C4 "Further details of the third-party verification/assurance process", C5 "Attach verification/assurance evidence/report (optional)"</t>
  </si>
  <si>
    <t>Added:
- 13.1.1 provides organizations the opportunity to disclose if biodiversity offsets or all data points have been verified in module 11 (11.4.1, 11.14.1 and 11.14.1 are mapped to GRI 101-2-a-iv) and all data points in module 8 (8.17.2 has been mapped to GRI-2-a-iv as well). 
This question also requires the organizations to disclose the verification/assurance standards (e.g. biodiversity-related standards) and allows it to attach a copy of the verification/assurance report or evidence of this. Despite this, specific questions mapped to GRI 101-2-a-iv (11.14.1, 8.17.2 and 11.4.1) do not allow organizations to disclose certification within those specific questions.
Removed:
- (11.14.1) Provide details on the biodiversity offsets you have in place. Column ref "N/A". Original alignment "No Alignment"
Alignment:
- Changed from "No aliugnment" to "Partial" as 13.1.1 allows organaziation to disclose the verification/assurance standard and submit evidence/a report to prove whether offsets/all data points in module 11 (biodiversity) are verified by a third-party, but does not explicitly investigate the verification of biodiversity offsets.</t>
  </si>
  <si>
    <t>11.8
C1 "Number of mining projects required to produce a BAP"
C2 "% of mining projects required to produce a BAP that have one in place""</t>
  </si>
  <si>
    <t>(11.8) Provide details on mining projects that are required to produce Biodiversity Action Plans.</t>
  </si>
  <si>
    <t>We don't request a list but a number of sites.</t>
  </si>
  <si>
    <t>MA: Should we consider 11.7 and 11.7.1 too?</t>
  </si>
  <si>
    <t>Removed:
- 11.7 and 11.7.1 as these questions focus on whether a biodiversity action plan (BAP) is adopted and the criteria to define which sites are required to produce one. This requirement, requests a list of "sites with the most significant impacts on biodiversity have a biodiversity management plan and explain why the other sites do not have a management plan". These questions (11.7 and 11.7.1) focus on the processes that lead to a "list" being created.</t>
  </si>
  <si>
    <t>11.7.1</t>
  </si>
  <si>
    <t>11.7.1 - [1 column]</t>
  </si>
  <si>
    <t>(11.7.1) Describe your criteria for defining which sites are required to produce biodiversity action plans.</t>
  </si>
  <si>
    <t>Difference in approach: they ask why sites don't have p - we ask for the thresholds for including</t>
  </si>
  <si>
    <t>2.2.7</t>
  </si>
  <si>
    <t>2.2.7
C1 "Interconnections between environmental dependencies, impacts, risks and/or opportunities assessed"
C2 "Description of how interconnections are assessed"</t>
  </si>
  <si>
    <t>(2.2.7) Are the interconnections between environmental dependencies, impacts, risks and/or opportunities assessed?</t>
  </si>
  <si>
    <t xml:space="preserve">Difference in approach: they ask about climate/biodiversity vs CDP asks about DIRO </t>
  </si>
  <si>
    <t>11.12 (Biodiversity - Mines)
11.12.1 (Biodiversity - Mines)</t>
  </si>
  <si>
    <t>Partial alignment because the second part on maximising positive impacts for stakeholders is missing.</t>
  </si>
  <si>
    <t xml:space="preserve">MA: This is quite similar to 101-2a(i-ii) except it's outside the context of mitigation hierarchy and specifies outcomes for stakeholders. Should all questions mapped to 101-2a(i-ii) be mapped to this as well? Are we missing any stakeholder-oriented questions? </t>
  </si>
  <si>
    <t>BH: Not clear to me how 11.12/11.12.1 ask about minimising/avoiding impacts on stakeholders. I don’t think we really ask about impact on stakeholders from avoidance/minimization strategies.
MA: The requirement has two parts: how it ensures actions taken to manage its impacts on biodiversity (a) avoid and minimize negative impacts and (b) maximize positive impacts for stakeholders. The alignment is partial because we only cover (a), but as mentioned above (b) is not captured.</t>
  </si>
  <si>
    <t xml:space="preserve">N/A
</t>
  </si>
  <si>
    <t>4.6.1 - Partial as the question investigates details of environmental policies to address environmental issues, but does not describe a process to ensure with ABS regulation and measures.
4.7.1 - Partial as although compliance with access and benefit-sharing (ACS) is not captured, client/investee requirements of "Commitment to respect and protect the customary rights to land, resources, and territory of Indigenous Peoples and Local Communities" and "Commitment to secure Free, Prior, and Informed Consent (FPIC) of indigenous people and local communities" can be selected by organizations.
5.11.6 - Partial as supplier requirements can include "Secure Free, Prior and Informed Consent (FPIC) of Indigenous Peoples and local communities".
5.11.7 - Partial as supplier engagement on environmental issues captures actions to "Secure Free, Prior and Informed Consent (FPIC) of Indigenous Peoples and local communities"
8.14 - Partial as although processes to ensure compliance with access and benefit-sharing regulations and measures are not reported, this question allows organizations to discloses how an organization assessed its own compliance/compliance of its suppliers with forest regulation. Allowing organizations to report legislation related to The principle of free, "prior and informed consent (FPIC), including as set out in the UN Declaration on the Rights of Indigenous Peoples".
8.15.1 - Partial as although it does not focus on processes to ensure compliance with access and benefit-sharing regulations and measures, the question allows organizations to discuss its criteria logged as an "Opportunity to increase market access for smallholders and local communities"
8.15.2 - Partial as the question focuses on engagement with landscape/jurisdictional initiatives to sustainable land use, but does not consider access and sharing (ABS).
11.15.1 - Partial as guidance suggests disclosing a description of associated benefits to local communities of the main ACAs organizations are implementing or supporting.
17.2.1 - Partial as allows organizations to provide details of environmental policies that consider "Commitment to respect and protect the customary rights to land, resources, and territory of Indigenous Peoples and Local Communities" and "Commitment to secure Free, Prior, and Informed Consent (FPIC) of indigenous people and local communities", but not access and benefit (ABS) regulation.</t>
  </si>
  <si>
    <t>Review on whether all questions tagged are relevant enough to be partially linked to "process to ensure compliance with access and benefit-sharing (ACS) regulations and measures".</t>
  </si>
  <si>
    <t>Access and benefit-sharing regulations' are specific types of regulations regarding  the fair and equitable sharing of benefits arising out of the utilisation of genetic resources. CDP does not cover this area.
-&gt; Changed from 'partial' to 'no alignment'
Removed:
4.6.1,
4.7.1,
5.11.6,
5.11.7,
8.14,
8.15.1,
8.15.2,
11.15.1,
17.2.1</t>
  </si>
  <si>
    <t xml:space="preserve">4.10
</t>
  </si>
  <si>
    <t>4.10
All</t>
  </si>
  <si>
    <t>4.10
Are you a signatory or member of any environmental collaborative frameworks or initiatives?</t>
  </si>
  <si>
    <t>These questions are not identified to capture voluntary actions to advance access and benefit-sharing in additional to legal obligations. Although these questions describe some voluntary actions, these do not explicitly describe actions to advance access and benefits-sharing.</t>
  </si>
  <si>
    <t>No questions explicitly linked to voluntary actions to advance access and benefits-sharing were identified.</t>
  </si>
  <si>
    <t>Access and benefit-sharing regulations' are specific types of regulations regarding  the fair and equitable sharing of benefits arising out of the utilisation of genetic resources. CDP does not cover this area.
-&gt; Changed from 'no alignment' to 'partial' because of the potential to report through 4.10
Added: 4.10 on collaborative frameworks/initiatives
Removed:
4.6.1,
4.7.1,
5.11.6,
5.11.7,
8.14,
8.15.1,
8.15.2,
11.15.1,
17.2.1</t>
  </si>
  <si>
    <t>2.2.2,
2.3,
5.11.1,
8.10.1</t>
  </si>
  <si>
    <t xml:space="preserve">2.2.2
C1 "Environmental issue"
C2 "Indicate which of dependencies, impacts, risks, and opportunities are covered by the process for this environmental issue"
C3 "Value chain stages covered"
C5 "Supplier tiers covered"
C11 "Location-specificity used"
2.3
C2 "Value chain stages where priority locations have been identified"
C3 "Type of priority locations identified"
C4 "Description of process to identify priority locations"
5.11.1
C2 "Criteria for assessing supplier dependencies and/or impacts on the environment"
C4 "Define a threshold for classifying suppliers as having substantive dependencies and/or impacts on the environment"
8.10.1
C2 "Monitoring and estimating your deforestation and conversion footprint"
</t>
  </si>
  <si>
    <t>2.2.2
Provide details of your organization’s process for identifying, assessing, and managing environmental dependencies, impacts, risks, and/or opportunities.
2.3
Have you identified priority locations across your value chain?
5.11.1
Does your organization assess and classify suppliers according to their dependencies and/or impacts on the environment?
8.10.1
Provide details on the monitoring or estimating of your deforestation and conversion footprint.</t>
  </si>
  <si>
    <r>
      <t xml:space="preserve">Partial alignment as questions do not explore what sites and which products from suppliers but provide service (tiers), also not all are directly linked to biodiversity.
Related questions with possibility of alignment:
</t>
    </r>
    <r>
      <rPr>
        <strike/>
        <sz val="8"/>
        <color theme="1"/>
        <rFont val="Arial"/>
        <family val="2"/>
      </rPr>
      <t>5.13.1 - "Specify the CDP Supply Chain members that have prompted your implementation of mutually beneficial environmental initiatives and provide information on the initiatives" 
7.68.1 - Specify which agricultural or forest management practices with climate change mitigation and/or adaptation benefits you encourage your suppliers to undertake and describe your role in the implementation of each practice</t>
    </r>
    <r>
      <rPr>
        <sz val="8"/>
        <color theme="1"/>
        <rFont val="Arial"/>
        <family val="2"/>
      </rPr>
      <t xml:space="preserve">
</t>
    </r>
    <r>
      <rPr>
        <strike/>
        <sz val="8"/>
        <color theme="1"/>
        <rFont val="Arial"/>
        <family val="2"/>
      </rPr>
      <t>8.14 -  Indicate if you assess your own compliance and/or the compliance of your suppliers with forest regulations and/or mandatory standards, and provide details.
5.11.6 - Provide details of the environmental requirements that suppliers have to meet as part of your organization’s purchasing process, and the compliance measures in place</t>
    </r>
  </si>
  <si>
    <t xml:space="preserve">Taking the requirement to mean: How it HAS determined supply chain impacts on biodiveristy i.e. text fields to explain engagement 
rather than how it DOES determine or what its engagement is. Removed alignment with 5.11.7 and 5.11.5 because of this. Removed 11.20 and 11.20.1 becuase these are also about engagement rather than identification. There is no question in the biodiversity module about value chain. 
and added (2.3) Priority locations and 8.10.1
Could potentially add SECTOR SPECIFIC QUESTION: 9.2.6 "What proportion of the sourced agricultural commodities that are significant to your organization originate from areas with water stress?" column "Please explain"
</t>
  </si>
  <si>
    <t>Agree with review comment + Added 2.2.2 (most significant alignment with disclosure recommendation.)</t>
  </si>
  <si>
    <t>11.9.1</t>
  </si>
  <si>
    <t>11.9.1 
C1 "Mining project ID"
C2 "Type of impact"
C3 "Impact"
C4 "Description of impact"</t>
  </si>
  <si>
    <t>11.9.1
For your disclosed mining projects, provide details of the significant adverse impacts on biodiversity, with the respective response to the impact.</t>
  </si>
  <si>
    <t>11.9.1 used as the primary corresponding datapoint to the typed dimension of "sites with the most significant impacts on biodiversity". Partial alignment because it only relates to mining projects, not all sites.  Specific location can be retrieved in combination with the geolocation of Mining Project ID question (1.18)
2.3 on priority locations is also quite relevant, however it requests locations with substantive diro relating to biodiversity, so the scope is wider than impacts only. 
Other related questions:
- 11.4.1
- 11.5.1</t>
  </si>
  <si>
    <t>Please cross check with 101-8 a (rows 95 - 97)</t>
  </si>
  <si>
    <t xml:space="preserve">Partial alignment with 11.4.1, 11.5.1, 2.3 
Removed 11.1.1
</t>
  </si>
  <si>
    <t>BH: Not sure I would map 11.5.1 to this as it doesn't provide locational insight
MA: After discussing with BH/SU, updated this to only map to 11.9.1 as the primary point of correspondence to this recurring typed dimension. Any other relevant questions in the following sections will be mentioned in the "Comment on alignment" column.</t>
  </si>
  <si>
    <t>11.9.1
1.18</t>
  </si>
  <si>
    <t>11.9.1
C1 "Mining project ID"
1.18
C1 "Mining project ID"
C5 "Latitude"
C6 "Longitude"</t>
  </si>
  <si>
    <t>11.9.1
For your disclosed mining projects, provide details of the significant adverse impacts on biodiversity, with the respective response to the impact.
1.18 
Provide details on the mining projects covered by this disclosure, by specifying your project(s) type, location and mining method(s) used.</t>
  </si>
  <si>
    <t>Datapoint can be retrieved by looking up the mining IDs reported in 11.9.1 against 1.18 where exact locations have been reported.</t>
  </si>
  <si>
    <t>Partial alignment with 1.18 columns 4,5,6 (not biodiveristy specific but exact project location)  and 11.4.1 columns 4 &amp; 5
Removed 11.1.1</t>
  </si>
  <si>
    <t>MA: Updated to 11.9.1 and 1.18 only</t>
  </si>
  <si>
    <t>11.9.1
11.5.1</t>
  </si>
  <si>
    <t>11.9.1
C1 "Mining project ID"
11.5.1
C1 "Mining project ID"
C2 "Total area of owned land/lease/project area (hectares)"
C3 "Total area disturbed to date (hectares)"
C4 "Area disturbed in the reporting year (hectares)"</t>
  </si>
  <si>
    <t>11.9.1
For your disclosed mining projects, provide details of the significant adverse impacts on biodiversity, with the respective response to the impact.
11.5.1 
Provide details on the mining project area and the area of land disturbed for each of your mining projects.</t>
  </si>
  <si>
    <t xml:space="preserve">Datapoint can be retrieved by looking up the mining IDs reported in 11.9.1 against 11.5.1 where size in hectares has been reported. </t>
  </si>
  <si>
    <t xml:space="preserve">Partial alignment with 11.4.1 - column 7 "area of overlap" and 2.3   </t>
  </si>
  <si>
    <t>MA: Updated to 11.9.1 and 11.5.1 only</t>
  </si>
  <si>
    <t>11.9.1
11.4.1</t>
  </si>
  <si>
    <t>11.9.1
C1 "Mining project ID"
11.4.1
All columns</t>
  </si>
  <si>
    <t>11.9.1
For your disclosed mining projects, provide details of the significant adverse impacts on biodiversity, with the respective response to the impact.
11.4
Does your organization have activities located in or near to areas important for biodiversity in the reporting year?</t>
  </si>
  <si>
    <t>Partial to no alignment. (1) Potential to retrieve datapoint if mining project IDs from 11.9.1 are cross-referenced against 11.4.1 but there may not be full overlap between the sites reported in the two questions - so lack of data is quite likely; (2) ecologically sensitive area is a broader concept than areas important for biodiversity, so we're only capturing a small subset of the disclosure.
Other related datapoints:
(2.3) Have you identified priority locations across your value chain?
C3a-b "Types of priority locations identified"
C6 "Provide a list and/or spatial map of priority locations"</t>
  </si>
  <si>
    <t>Full alignment with 11.4.1 - can report on each site located in or near to areas important for biodiversity
partial alignment with 2.3</t>
  </si>
  <si>
    <t>MA: Updated to 11.9.1 and 11.4.1 only. Moved 2.3 to "comment on alignment"</t>
  </si>
  <si>
    <t>11.9.1
C1 "Mining project ID"
11.4.1
C1 "Mining project ID"
C6 "Proximity"
C7 "Area of overlap (hectares)"</t>
  </si>
  <si>
    <t>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t>
  </si>
  <si>
    <t xml:space="preserve">Partial alignment with 11.4.1 column 6 "proximity" - no polygon outline of sites requested
partial alignment with 2.3 column 5 </t>
  </si>
  <si>
    <t>11.9.1
C1 "Mining project ID"
11.4.1
C1 "Mining project ID"
C2 "Types of area important for biodiversity"</t>
  </si>
  <si>
    <t>Similar conceptual limitations as above, "Areas important for biodiversity" are only one type of "ecologically sensitive areas". 
Despite this datapoint being fully captured in 2.3, the question is not referenced here because it does not match with the typed dimension in 101-5 (a). In 2.3 we do not always collect data about the location of sites either.</t>
  </si>
  <si>
    <t>Partial alignment with 11.4.1 column 2  "Types of area important for biodiversity" and 2.3 column 3 "Types of priority locations identified" - neither cover GRI requirement explicitly "areas important for the delivery of ecosystem service benefits to Indigenous Peoples, local communities, and other stakeholders." 
2.3 they can select "other sensitive location please specify"</t>
  </si>
  <si>
    <t xml:space="preserve">11.9.1
1.18
11.4.1
</t>
  </si>
  <si>
    <t>11.9.1
C1 "Mining project ID"
1.18
All columns
11.4.1
C8 "Briefly describe your organization’s activities in the reporting year located in or near to the selected area"
C9 "ndicate whether any of your organization’s activities located in or near to the selected area could negatively affect biodiversity"</t>
  </si>
  <si>
    <t>11.9.1
For your disclosed mining projects, provide details of the significant adverse impacts on biodiversity, with the respective response to the impact.
1.18
Provide details on the mining projects covered by this disclosure, by specifying your project(s) type, location and mining method(s) used.
11.4.1
Provide details of your organization’s activities in the reporting year located in or near to areas important for biodiversity.</t>
  </si>
  <si>
    <t xml:space="preserve">Datapoint can be retrieved by looking up the mining IDs reported in 11.9.1 against 1.18 and 11.4.1. Partial alignment also because there may not be full overlap between the sites reported in the two questions - so lack of data is quite likely.
</t>
  </si>
  <si>
    <t>Full alignment with 11.4.1 column 8 "Briefly describe your organization’s activities in the reporting year located in or near to the selected area"
Removed 11.1.1</t>
  </si>
  <si>
    <t>5.11.1
1.22
8.10.1</t>
  </si>
  <si>
    <t>5.11.1
"Does your organization assess and classify suppliers according to their dependencies and/or impacts on the environment?"
1.22
"Provide details on the commodities that you produce and/or source."
8.10.1
"Provide details on the monitoring or estimating of your deforestation and conversion footprint."</t>
  </si>
  <si>
    <t xml:space="preserve">No alignment on approach - CDP does not capture these datapoints. Re commodities [Forests], a few relevant questions have been mapped but without indicating alignment.
BH: "Using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The guidance refers to providing details on the traceability of products - 8.8-8.8.1 on traceability could be related. </t>
  </si>
  <si>
    <t>MA/BH</t>
  </si>
  <si>
    <t xml:space="preserve">No data on products or services </t>
  </si>
  <si>
    <t>No alignment as not product/service specific or supply chain</t>
  </si>
  <si>
    <t>MA: Removed 1.18 and 11.4.1 as these are only about direct operations so no correspondence at all.</t>
  </si>
  <si>
    <t>Not related to biodiversity impact</t>
  </si>
  <si>
    <t xml:space="preserve">Would say no alignment as is not specific to biodiversity </t>
  </si>
  <si>
    <t>MA: Removed 1.7 as not related.</t>
  </si>
  <si>
    <t>Typed dimension. Refer back to 101-5 (a).</t>
  </si>
  <si>
    <t>Typed dimension. XBRL has no clear connection to standard as drivers are not mentioned in 101-6 (a) but only in the 101-6 title. 
Regardless, not captured by CDP.</t>
  </si>
  <si>
    <t>8.10.1</t>
  </si>
  <si>
    <t>C6 - Known or estimated deforestation and conversion footprint in the reporting period (hectares)</t>
  </si>
  <si>
    <t>Provide details on the monitoring or estimating of your deforestation and conversion footprint.</t>
  </si>
  <si>
    <t>Typed dimension.
Regardless, not captured by CDP.</t>
  </si>
  <si>
    <t>8.10.1
C6 - Known or estimated deforestation and conversion footprint in the reporting period (hectares)
C7 - Known or estimated deforestation and conversion footprint since the specified cutoff date (hectares)
C8 - Known or estimated deforestation and conversion footprint during the last five years (hectares)
C9 - Known or estimated deforestation and conversion footprint since other specified point (hectares)</t>
  </si>
  <si>
    <t>! No link to sites with most significant impacts on biodiversity, no link to sea use change or direct driver of biodiveristy loss.</t>
  </si>
  <si>
    <t>MA: Added a few more footprint columns beyond just C7. Agree with partial as sea use change is not accounted for.</t>
  </si>
  <si>
    <t>C4 - Reporting of deforestation and conversion footprint 
C5 - Year of cutoff date</t>
  </si>
  <si>
    <t>MA: Added C4 because it relates to the reference date (in case they don't report based on cutoff date)</t>
  </si>
  <si>
    <t>n/a</t>
  </si>
  <si>
    <t>Not captured</t>
  </si>
  <si>
    <t xml:space="preserve">MA: removed 8.10.1 as no correspondence - after confirming with BH
</t>
  </si>
  <si>
    <t>9.2.4,
9.3.1</t>
  </si>
  <si>
    <t>9.2.4
C2 - Volume withdrawn from areas with water stress (megaliters) 
9.3.1
C4 - Dependencies, impacts, risks and/or opportunities identified at this facility
C10 - Located in an area with water stress
C13 - Total water withdrawals at this facility (megalitres)</t>
  </si>
  <si>
    <t>(9.2.4) Indicate whether water is withdrawn from areas with water stress, provide the volume, how it compares with the previous reporting year, and how it is forecasted to change.
(9.3.1) For each facility referenced in 9.3, provide coordinates, water accounting data, and a comparison with the previous reporting year.</t>
  </si>
  <si>
    <t>! No link to sites with most significant impacts on biodiversity
Does not directly mention biodiversity loss</t>
  </si>
  <si>
    <t xml:space="preserve">See comment on alignment </t>
  </si>
  <si>
    <t>9.2.4,
9.3.2</t>
  </si>
  <si>
    <t>9.2.4
none
9.3.1
C4: "Dependencies, impacts, risks and/or opportunities identified at this facility"
C10 "Located in an area with water stress"
C27 "Total water consumption at this facility (megalitres)"</t>
  </si>
  <si>
    <t xml:space="preserve">Please review alignment </t>
  </si>
  <si>
    <t>2.5.1
C1 - Water pollutant category
C2 - Description of water pollutant and potential impacts
9.2.10
C2 - Category of substances included
C3 - List the specific substances included</t>
  </si>
  <si>
    <t>(2.5.1) Describe how your organization minimizes the adverse impacts of potential water pollutants on water ecosystems or human health associated with your activities. 
(9.2.10) Provide details of your organization’s emissions of nitrates, phosphates, pesticides, and other priority substances to water in the reporting year.</t>
  </si>
  <si>
    <t>! "Partial" because it is not site-specific (sites with significant impacts) and only captures water aspects.</t>
  </si>
  <si>
    <t>MA: Added 2.5.1. Partial because it's not site-specific and only captures water aspects.</t>
  </si>
  <si>
    <t>2.5.1
N/A
9.2.10
C1 - Emissions to water in the reporting year (metric tons)</t>
  </si>
  <si>
    <t>MA: Added 2.5.1 although datapoint on quantity not currently captured but it'd be a quick win.</t>
  </si>
  <si>
    <t>Explicit dimension - Not captured</t>
  </si>
  <si>
    <t xml:space="preserve">Typed dimension.
We capture information on supply chain, but not supply chain impacts on biodiversity </t>
  </si>
  <si>
    <t>Could any questions be mapped?</t>
  </si>
  <si>
    <r>
      <t xml:space="preserve">Report 101-6 for each country under each product and service </t>
    </r>
    <r>
      <rPr>
        <b/>
        <sz val="8"/>
        <color rgb="FF000000"/>
        <rFont val="Arial"/>
        <family val="2"/>
      </rPr>
      <t>in the supply chain</t>
    </r>
    <r>
      <rPr>
        <sz val="8"/>
        <color indexed="8"/>
        <rFont val="Arial"/>
        <family val="2"/>
      </rPr>
      <t xml:space="preserve"> with the most significant impacts on biodiversity.</t>
    </r>
  </si>
  <si>
    <t>Explicit dimension
CDP currently requests companies to disclose the details of the organizations activities located near/in areas important for biodviersity. They can add row for each project in 11.4.1 and select the country/area</t>
  </si>
  <si>
    <r>
      <t xml:space="preserve">Report 101-6-a for each country under each product and service </t>
    </r>
    <r>
      <rPr>
        <b/>
        <sz val="8"/>
        <color theme="1"/>
        <rFont val="Arial"/>
        <family val="2"/>
      </rPr>
      <t xml:space="preserve">in the supply chain </t>
    </r>
    <r>
      <rPr>
        <sz val="8"/>
        <color theme="1"/>
        <rFont val="Arial"/>
        <family val="2"/>
      </rPr>
      <t>with land and sea use change as a direct driver of biodiversity loss.</t>
    </r>
  </si>
  <si>
    <t>Explicit dimension.
Not in the supply chain</t>
  </si>
  <si>
    <r>
      <rPr>
        <b/>
        <sz val="8"/>
        <color theme="1"/>
        <rFont val="Arial"/>
        <family val="2"/>
      </rPr>
      <t xml:space="preserve">e: </t>
    </r>
    <r>
      <rPr>
        <sz val="8"/>
        <color theme="1"/>
        <rFont val="Arial"/>
        <family val="2"/>
      </rPr>
      <t>101-6 (a)</t>
    </r>
  </si>
  <si>
    <t>Decimal values possible. Report for each country under each product and service in the supply chainwith land and sea use change as a direct driver of biodiversity loss.</t>
  </si>
  <si>
    <t>C5 - Year of cutoff date</t>
  </si>
  <si>
    <t>Not in the supply chain</t>
  </si>
  <si>
    <t>Could this map to sourced commodities</t>
  </si>
  <si>
    <t>Yes I would say this maps as commodities are a product in the supply chain</t>
  </si>
  <si>
    <t>Report for each country under each product and service in the supply chain with land and sea use change as a direct driver of biodiversity loss.</t>
  </si>
  <si>
    <t>For organizations that report on conversion, we do not request the type of ecosystem. Therefore, I do not think this is aligned.</t>
  </si>
  <si>
    <t>This is not requested</t>
  </si>
  <si>
    <t>Decimal values possible. Report for each country under each product and service service in the supply chain with land and sea use change as a direct driver of biodiversity loss.</t>
  </si>
  <si>
    <t>Report for each country under each product and service  service in the supply chain with land and sea use change as a direct driver of biodiversity loss.</t>
  </si>
  <si>
    <t>Report for each country under each product and service service in the supply chain with land and sea use change as a direct driver of biodiversity loss.</t>
  </si>
  <si>
    <r>
      <rPr>
        <b/>
        <sz val="8"/>
        <color theme="1"/>
        <rFont val="Arial"/>
        <family val="2"/>
      </rPr>
      <t xml:space="preserve">e: </t>
    </r>
    <r>
      <rPr>
        <sz val="8"/>
        <color theme="1"/>
        <rFont val="Arial"/>
        <family val="2"/>
      </rPr>
      <t>101-6 (b)</t>
    </r>
  </si>
  <si>
    <t>Report 101-6-b for each country under each product and service service in the supply chain with exploitation of natural resources as a direct driver of biodiversity loss.</t>
  </si>
  <si>
    <t>Decimal values possible. Report for each country under each product and service service in the supply chain with exploitation of natural resources as a direct driver of biodiversity loss.</t>
  </si>
  <si>
    <t>C2: Water intensity value (m3/denominator)
C3: Numerator: water aspect
C4: Denominator</t>
  </si>
  <si>
    <t>Provide water intensity information for each of the agricultural commodities significant to your organization that you source.</t>
  </si>
  <si>
    <t>Water intensity value for each water aspect e.g. water withdrawal) for sourced (from the supply chain) agricultural commodities</t>
  </si>
  <si>
    <t>Sector specific question (AC/FB)</t>
  </si>
  <si>
    <t>MA: Potential to capture datapoint through specific dropdowns in C2-C3 of 9.9. Jurisduction/country breakdown not available.</t>
  </si>
  <si>
    <t>Water intensity value for each water aspect e.g. water consumption) for sourced (from the supply chain) agricultural commodities</t>
  </si>
  <si>
    <r>
      <rPr>
        <b/>
        <sz val="8"/>
        <color theme="1"/>
        <rFont val="Arial"/>
        <family val="2"/>
      </rPr>
      <t xml:space="preserve">e: </t>
    </r>
    <r>
      <rPr>
        <sz val="8"/>
        <color theme="1"/>
        <rFont val="Arial"/>
        <family val="2"/>
      </rPr>
      <t>101-6 (c)</t>
    </r>
  </si>
  <si>
    <t>Report 101-6-c for each country under each product and service in the supply chain with pollution as a direct driver of biodiversity loss.</t>
  </si>
  <si>
    <t>9.13.1</t>
  </si>
  <si>
    <t>What percentage of your company’s revenue is associated with products containing 
substances classified as hazardous by a regulatory authority?</t>
  </si>
  <si>
    <t>Explicit dimension.
We don’t caputure info on supply chain products and services but 9.13.1 is about products (albeit in direct operations).</t>
  </si>
  <si>
    <t>Report type of pollutant generated for each country under each product and service service in the supply chain with pollution as a direct driver of biodiversity loss.</t>
  </si>
  <si>
    <t>Related questions referenced below but no alignment found as these only relate to direct operations/own products - no upstream aspects.
2.5.1
9.2.10</t>
  </si>
  <si>
    <t>MA: See comment on alignment column</t>
  </si>
  <si>
    <t>Decimal values possible. Report quantity for each type of pollutant generated for each country under each product and service service in the supply chain with pollution as a direct driver of biodiversity loss.</t>
  </si>
  <si>
    <r>
      <rPr>
        <b/>
        <sz val="8"/>
        <color theme="1"/>
        <rFont val="Arial"/>
        <family val="2"/>
      </rPr>
      <t xml:space="preserve">e: </t>
    </r>
    <r>
      <rPr>
        <sz val="8"/>
        <color theme="1"/>
        <rFont val="Arial"/>
        <family val="2"/>
      </rPr>
      <t>101-6 (d)</t>
    </r>
  </si>
  <si>
    <t>Report 101-6-d for each site with invasive alien species as a direct driver of biodiversity loss. (product or service  service in the supply chain)</t>
  </si>
  <si>
    <t>Report for each type of invasive alien species introduced for each country under each product and service  service in the supply chain.</t>
  </si>
  <si>
    <t>11.4
9.13.1
8.10.1</t>
  </si>
  <si>
    <t>11.4
C3 "Comment" 
9.13.1
C3 "Please explain"
8.10.1 
C10 "Describe the methods and data sources used to monitor or estimate your deforestation and conversion footprint"</t>
  </si>
  <si>
    <t>11.4 "Does your organization have activities located in or near to areas important for biodiversity in the reporting year?"
9.13.1 "What percentage of your company’s revenue is associated with products containing substances classified as hazardous by a regulatory authority?"
8.10.1  "Provide details on the monitoring or estimating of your deforestation and conversion footprint."</t>
  </si>
  <si>
    <t>Partial to no alignment, as this relates to all datapoints requested across 101-6 with references back to 101-5a too so all this contextual information is barely captured.</t>
  </si>
  <si>
    <t>MA: Updated this to no alignment as this paragraph relates to all previous paragraphs in 101-6 whereas we mainly address this in the context of conversion/land use</t>
  </si>
  <si>
    <t xml:space="preserve">The questions mapped here must be the same as the questions mapped to 101-5-a? Further, alignment marked as partial as the context and concepts underpinning this requirement are not covered by the CDP questionnaire i.e. "Changes to the state of biodiversity"? </t>
  </si>
  <si>
    <t xml:space="preserve">I am not sure this needs to be mapped as it is more of general header. </t>
  </si>
  <si>
    <t>No alignment. Questions indicated in mapping are only related questions where datapoints in the requirement could potentially be added.</t>
  </si>
  <si>
    <t>CDP doesnot seek details on "change in state", base year not covered. Context of the requirement mapped is different.</t>
  </si>
  <si>
    <t>Removed 11.4.1
C2- Types of area important for biodiversity
C3- Protected area category (IUCN classification)
This is because types of ecosystem are not captured in the dropdowns CDP provides in the above columns.</t>
  </si>
  <si>
    <t>11.4.1
11.9.1</t>
  </si>
  <si>
    <t xml:space="preserve">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 </t>
  </si>
  <si>
    <t>Can any other questions be mapped here?
C6 and C8 of 11.4.1 can be mapped? But given the context/concept it would be no alignment?</t>
  </si>
  <si>
    <t>11.9.1,
11.4.1,
8.10.1</t>
  </si>
  <si>
    <t>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 
8.10.1 
Provide details on the monitoring or estimating of your deforestation and conversion footprint.</t>
  </si>
  <si>
    <t>Can any other questions be mapped here?</t>
  </si>
  <si>
    <t>11.9.1
8.10.1</t>
  </si>
  <si>
    <t>11.9.1
For your disclosed mining projects, provide details of the significant adverse impacts on biodiversity, with the respective response to the impact.
8.10.1 
Provide details on the monitoring or estimating of your deforestation and conversion footprint.</t>
  </si>
  <si>
    <t>8.10.1 (C6- Known or estimated deforestation and conversion footprint in the reporting period (hectares)) addresses this requirement for deforestation, should we perhaps consider this as partial? Leaning towards no alignment as we cover only a small subset of "Ecosystem condition" and CDP's overall phrasing doesnot address this requirement</t>
  </si>
  <si>
    <t>From my understanding, as we do not capture the info requested in the previous two data points we cannot provide contextual information about this info</t>
  </si>
  <si>
    <t>Removed 8.10 as this requirement refers back to the entirety of information collected across 101-5,6,7 regarding sites with significant impacts.</t>
  </si>
  <si>
    <t>Should questions that general information on types of sites/location to river basins/ares of biodiverity be included, or only questions that allow specific sites to be listed?</t>
  </si>
  <si>
    <t>11.9.1
C3 "Impact"
C4 "Description of impact"</t>
  </si>
  <si>
    <t xml:space="preserve">Partial to no alignment as there is dropdown in "Negative impacts on ecosystem service provision" in C3 "Impact", which they are able to elaborate on (and list the actual ecosystem services in C4 "Description of impact" ). However, this is not requested explicitly.
</t>
  </si>
  <si>
    <t>As the questions do not ask for specific categories of ecosystem services impacts, logged as partially aligned. Free text fields provide organizations the ability to do so, but this is not explicitly asked for in the questions. Hence partially aligned.</t>
  </si>
  <si>
    <t xml:space="preserve">16.3.1 removed as SME not mapped
</t>
  </si>
  <si>
    <t>MA: Updated mapping to 11.9.1 columns 3 and 4 only.
Removed 
2.2.2,
2.2.3,
2.2.6,
3.1.1,
5.1.1,</t>
  </si>
  <si>
    <t>11.9.1
C4 "Description of impact"</t>
  </si>
  <si>
    <t xml:space="preserve">11.9.1
For your disclosed mining projects, provide details of the significant adverse impacts on biodiversity, with the respective response to the impact.
</t>
  </si>
  <si>
    <t>Very loosely connected, we don't request at all that they specify this but they could potentially report it in 11.9.1 if they make the connection.</t>
  </si>
  <si>
    <t>Partial as none of these questions ask for a list of beneficiaries affected or potentially affected by the organization's activities.</t>
  </si>
  <si>
    <t>16.3.1 removed as SME not mapped</t>
  </si>
  <si>
    <t>MA: Updated to no alignment. Beneficiaries of ecosystem services are not stakeholders in the ways we address them in other questions.
Removed 2.2.2, 11.4.1.</t>
  </si>
  <si>
    <t>11.4.1,
11.9.1</t>
  </si>
  <si>
    <t>11.4.1
C11 - Explain how your organization’s activities located in or near to the selected area could negatively affect biodiversity, how this was assessed, and describe any mitigation measures implemented
11.9.1
C3 - Impact
C4 - Description of the impact
C5 - Consequence</t>
  </si>
  <si>
    <t>11.4.1
Provide details of your organization’s activities in the reporting year located in or near to areas important for biodiversity.
11.9.1
For your disclosed mining projects, provide details of the significant adverse impacts on biodiversity, with the respective response to the impact.</t>
  </si>
  <si>
    <t>This is not requested by CDP, however there is sufficient connection with datapoints in 11.4.1 and 11.9.1 for disclosers to report this data if they wish.</t>
  </si>
  <si>
    <t>Partial alignment was logged as none of the questions mapped clearly investigate how both ecosystem services and beneficiaries are or could be impacted by the organization's activities.</t>
  </si>
  <si>
    <t>MA: Removed
2.2.2,
2.2.3,
2.2.6,
3.1.1,
3.6.1,</t>
  </si>
  <si>
    <t>3-3</t>
  </si>
  <si>
    <t>3-3-a: Description of the actual and potential, negative and positive impacts on the economy, environment, and people, including impacts on their human rights</t>
  </si>
  <si>
    <t>Report for each material topic reported under 3-2-a.</t>
  </si>
  <si>
    <t xml:space="preserve">Module 11 "Environmental performance - Biodiversity"
Module 8 "Environmental performance - Forests"
Module 9 "Environmental performance - Water security"
Module 7 "Environmental performance - Climate change"
2.5.1
2.6.1
2.6.2
</t>
  </si>
  <si>
    <t>2.5.1 
C2 "Description of water pollutant and potential impacts"
2.6.1
All columns - but mainly C3 "Tailings dams have been classified as ‘hazardous’ or ‘highly hazardous’"
2.6.2 
All columns - but mainly C5 "Hazard classification"</t>
  </si>
  <si>
    <t>Module 11 "Environmental performance - Biodiversity"
Module 8 "Environmental performance - Forests"
Module 9 "Environmental performance - Water security"
Module 7 "Environmental performance - Climate change"
2.5.1 "Describe how your organization minimizes the adverse impacts of potential water pollutants on water ecosystems or human health associated with your activities."
2.6.1 "Do you evaluate and classify the tailings dams under your control according to the consequences of their failure to human health and ecosystems?"
2.6.2 "Provide details for all dams classified as 'hazardous' or 'highly hazardous'."</t>
  </si>
  <si>
    <t>Very minimal alignment. Requirement not captured as it includes circular references in the context the material topic. CDP captures (some) impacts on biodiversity whereas this requirement also calls for the effect that those impacts on biodiversity would have on the economy, wider environment, and people (incl human rights). This circular component of how impacts interconnect is not captured, at least sufficiently, by CDP datapoints.
Therefore for the most part questions/modules mapped only address the impacts on biodiversity component of the requirement.
In addition, the following questions on diro assessment could be broadly connected to this requirement but are not considered sufficiently linked to be included in column I:
- 2.2.2
- 2.2.3
- 2.2.4
- 2.3</t>
  </si>
  <si>
    <t>Should only questions that specifically target impacts be tagged, or can the R&amp;O questions and other similar which ID impacts be included as well?
Answered in meeting. No, R&amp;O questions should NOT be included.</t>
  </si>
  <si>
    <t>Would any questions from 2.2.1 to 2.2.6 be mapped here?</t>
  </si>
  <si>
    <t>Mapping and comment on alignment updated.</t>
  </si>
  <si>
    <t>3-3-a: Reason for omission</t>
  </si>
  <si>
    <t>- Not applicable
- Legal prohibitions
- Confidentiality constraints
- Information unavailable/incomplete</t>
  </si>
  <si>
    <t>Single selection. Report if 3-3-a is omitted.</t>
  </si>
  <si>
    <t>2.2.2,
2.2.4,
2.5,
2.6.1</t>
  </si>
  <si>
    <t>2.2
C4 - Primary reason for not evaluating
2.2.4
C3 - Primary reason for not evaluating dependencies and/or impacts related to this portfolio
2.5
C3 - Please explain
2.6.1
C4 - Please explain</t>
  </si>
  <si>
    <t xml:space="preserve">2.2
Does your organization have a process for identifying, assessing, and managing environmental dependencies and/or impacts?
2.2.4
Does your organization have a process for identifying, assessing, and managing environmental dependencies and/or impacts related to your portfolio activities?
2.5
Does your organization identify and classify potential water pollutants associated with its activities that could have a detrimental impact on water ecosystems or human health?
2.6.1
Do you evaluate and classify the tailings dams under your control according to the consequences of their failure to human health and ecosystems?
</t>
  </si>
  <si>
    <r>
      <t xml:space="preserve">Reason for omission corresponding to 3-3 a not captured by CDP re EP modules. 
</t>
    </r>
    <r>
      <rPr>
        <i/>
        <sz val="8"/>
        <color theme="1"/>
        <rFont val="Arial"/>
        <family val="2"/>
      </rPr>
      <t>Alignment = N/A - see section "Key considerations" in the 'Introduction' tab.</t>
    </r>
  </si>
  <si>
    <t>2.2.4,  2.5, 2.6.1 (all these questions have a column to explain why they don't evaluate process for identifying impacts, is that relevant in here?)</t>
  </si>
  <si>
    <t>3-3-a: Explanation for reason for omission</t>
  </si>
  <si>
    <t>Report if 3-3-a is omitted.</t>
  </si>
  <si>
    <t>2.2.4,
2.5,
2.6.1,
3.1,
12.1</t>
  </si>
  <si>
    <t>2.2
C5 - Explain why you do not evaluate dependencies and/or Impacts and describe any plans to do so in the future
2.2.4
C4 - Explain why you do not evaluate dependencies and/or impacts related to this portfolio and describe any plans to evaluate this in the future
2.5
C3 - Please explain
2.6.1
C4 - Please explain</t>
  </si>
  <si>
    <t>2.2
Does your organization have a process for identifying, assessing, and managing environmental dependencies and/or impacts?
2.2.4
Does your organization have a process for identifying, assessing, and managing environmental dependencies and/or impacts related to your portfolio activities?
2.5
Does your organization identify and classify potential water pollutants associated with its activities that could have a detrimental impact on water ecosystems or human health?
2.6.1
Do you evaluate and classify the tailings dams under your control according to the consequences of their failure to human health and ecosystems?</t>
  </si>
  <si>
    <r>
      <t xml:space="preserve">Explanation of reason for omission corresponding to 3-3 a not captured by CDP re EP modules. 
</t>
    </r>
    <r>
      <rPr>
        <i/>
        <sz val="8"/>
        <color theme="1"/>
        <rFont val="Arial"/>
        <family val="2"/>
      </rPr>
      <t>Alignment = N/A - see section "Key considerations" in the 'Introduction' tab.</t>
    </r>
  </si>
  <si>
    <t>Same as above</t>
  </si>
  <si>
    <t>3-3-b: Is the organization involved with the negative impacts through its activities or as a result of its business relationships?</t>
  </si>
  <si>
    <t>- Organization's activities
- Business relationships
- Organization's activities and business relationships</t>
  </si>
  <si>
    <t>Module 11 "Environmental performance - Biodiversity"
Module 8 "Environmental performance - Forests"
Module 9 "Environmental performance - Water security"
Module 7 "Environmental performance - Climate change"</t>
  </si>
  <si>
    <t xml:space="preserve">CDPuirement corresponds to CDP's value chain stages datapoints per impact. In the majority o  datapoints, it's possible to deduce which value chain stages the impact occurs.
This  requirement corresponds to CDP's value chain stages datapoints. In the majority of CDP datapoints, it's possible to deduce which value chain stage(s) where the impact occurs. However, partial alignment since this requirement refers back to 3-3 a with which CDP barely has alignment. 
</t>
  </si>
  <si>
    <t>Could other questions be mapped?</t>
  </si>
  <si>
    <t>2.2.2 &amp; 2.2.6(C13 &amp; C11b  "Criteria considered" - DD: "• Negative press coverage related to support of projects or 
activities with negative impacts on the environment (e.g. GHG 
emissions, deforestation &amp; conversion, water stress)") 
?</t>
  </si>
  <si>
    <t>3-3-b: Involvement with negative impacts - description of activities</t>
  </si>
  <si>
    <t>Module 11 "Environmental performance - Biodiversity"
Module 8 "Environmental performance - Forests"
Module 9 "Environmental performance - Water security"
Module 7 "Environmental performance - Climate change"</t>
  </si>
  <si>
    <t>This corresponds to CDP's datapoints on "direct operations". See 'comment on alignment' for row 102.
Primarily captured in module 11.</t>
  </si>
  <si>
    <t>3-3-b: Involvement with negative impacts - description of business relationships</t>
  </si>
  <si>
    <t>This corresponds to CDP's datapoints on value chain stages beyond direct operations. See 'comment on alignment' for row 102.
No alignment because 3-3 a is not captured beyond direct operations as far as biodiversity is concerned.</t>
  </si>
  <si>
    <t>MA: Removed alignment with 3.1.1.</t>
  </si>
  <si>
    <t>3-3-b: Reason for omission</t>
  </si>
  <si>
    <t>Single selection. Report if 3-3-b is omitted.</t>
  </si>
  <si>
    <t>MA: Removed correspondence to 3.1</t>
  </si>
  <si>
    <t>3-3-b: Explanation for reason for omission</t>
  </si>
  <si>
    <t>Report if 3-3-b is omitted.</t>
  </si>
  <si>
    <t>MA: Removed correspondence to 3.2</t>
  </si>
  <si>
    <t>3-3-c: Description of policies or commitments</t>
  </si>
  <si>
    <t>4.6.1,
4.7.1,
4.11</t>
  </si>
  <si>
    <t>4.6.1
All
4.7.1
All
4.11
C2 "Indicate whether your organization has a public commitment or position statement to conduct your engagement activities in line with global environmental treaties or policy goals"
C3 "Attach commitment or position statement"</t>
  </si>
  <si>
    <t>4.6.1
Provide details of your environmental policies.
4.7.1
Provide details of the policies which include environmental requirements that clients/investees need to meet.
4.11
In the reporting year, did your organization engage in activities that could directly or indirectly influence policy, law, or regulation that may (positively or negatively) impact the environment?</t>
  </si>
  <si>
    <t>MA: Updated alignment with 4.11.1 to 4.11</t>
  </si>
  <si>
    <t>3-3-c: Reason for omission</t>
  </si>
  <si>
    <t>Single selection. Report if 3-3-c is omitted.</t>
  </si>
  <si>
    <t>4.6,
4.7,
4.11</t>
  </si>
  <si>
    <t>4.6
C2 - Primary reason for not having an environmental policy
4.7
C2 - Primary reason for not including both policies with environmental client/investee requirements and environmental exclusion policies in your policy framework for portfolio activities
4.11
C7 - Primary reason for not engaging in activities that could directly or indirectly influence policy, law, or regulation that may impact the environment</t>
  </si>
  <si>
    <t>4.6
Does your organization have an environmental policy that addresses environmental issues?
4.7
Does the policy framework for the portfolio activities of your organization include environmental requirements that clients/investees need to meet, and/or exclusion policies?
4.11
In the reporting year, did your organization engage in activities that could directly or indirectly influence policy, law, or regulation that may (positively or negatively) impact the environment?</t>
  </si>
  <si>
    <r>
      <t xml:space="preserve">The questions mapped allow disclosers to explain the primary reason for not having a policy but this does not correspond to GRI's approach to "reason for omission". 
</t>
    </r>
    <r>
      <rPr>
        <i/>
        <sz val="8"/>
        <color theme="1"/>
        <rFont val="Arial"/>
        <family val="2"/>
      </rPr>
      <t>Therefore, alignment = N/A [see section "Key considerations" in the 'Introduction' tab]</t>
    </r>
  </si>
  <si>
    <t>3-3-c: Explanation for reason for omission</t>
  </si>
  <si>
    <t>Report if 3-3-c is omitted.</t>
  </si>
  <si>
    <t>4.6
C3 - Explain why you do not have an environmental policy
4.7
C3 - Explain why the policy framework for your portfolio activities does not include both policies with environmental client/investee requirements and environmental exclusion policies
4.11
C8 - Explain why your organization does not engage in activities that could directly or indirectly influence policy, law, or regulation that may impact the environment</t>
  </si>
  <si>
    <t>3-3-d: Description of actions taken to manage the topic and related impacts</t>
  </si>
  <si>
    <t>Full alignment?</t>
  </si>
  <si>
    <t>Should this be mapped as it is a header?</t>
  </si>
  <si>
    <t>3-3-d-i: Description of actions to prevent or mitigate potential negative impacts</t>
  </si>
  <si>
    <t>11.12,
2.5.1
11.2</t>
  </si>
  <si>
    <t>11.12.1 - All columns
2.5.1 - C4 "Actions and procedures to minimize adverse impacts", C5 "Please explain"
11.2 - All columns</t>
  </si>
  <si>
    <t>(11.12.1) Provide relevant company-specific examples of your implementation of avoidance and minimization actions to manage adverse impacts on biodiversity.
(2.5.1) Describe how your organization minimizes the adverse impacts of potential water pollutants on water ecosystems or human health associated with your activities.
(11.2) What actions has your organization taken in the reporting year to progress your biodiversity-related commitments?</t>
  </si>
  <si>
    <t>Requirement linked to 101-2 a (i) and (ii). Mapping of the latter reflected in this requirement. 
11.2 added as a reference in all paragraphs of this requirement, as broadly linked.
Previously mapped/potentially related questions.
- 11.8 
"Provide details on mining projects that are required to produce Biodiversity Action Plans."
- 5.11.6
Provide details of the environmental requirements that suppliers have to meet as part of your organization’s purchasing process, and the compliance measures in place. 
-11.11.1
Provide details of your targets related to your commitments to reduce or avoid impacts on biodiversity, and progress made.
Other related questions/datapoints based on 101-2 requirements:
- (2.5.1) Describe how your organization minimizes the adverse impacts of potential water pollutants on water ecosystems or human health associated with your activities.
C4 "Actions and procedures to minimize adverse impacts", C5 "Please explain"
- (2.6.3) To manage the potential impacts to human health or water ecosystems associated with the tailings dams in your control, what procedures are in place for all of your dams?
All columns
- (11.4.1) Provide details of your organization’s activities in the reporting year located in or near to areas important for biodiversity. 
 C10 "Mitigation measures implemented within the selected area" and C11 "Explain how your organization’s activities located in or near to the selected area could negatively affect biodiversity, how this was assessed, and describe any mitigation measures implemented" 
- (11.7) Do you adopt biodiversity action plans to manage your impacts on biodiversity?
All columns
- (11.9.1) For your disclosed mining projects, provide details of the significant adverse impacts on biodiversity, with the respective response to the impact.
C3 "Impact", C7 "Describe response"
- (11.11.1) Provide details of your targets related to your commitments to reduce or avoid impacts on biodiversity, and progress made.
All columns</t>
  </si>
  <si>
    <t>Added 5.11.6 as per the guidance of 3-3dii, "enforcing contractual requirements" Made as 'full alignment' is there other questions that could be mapped</t>
  </si>
  <si>
    <t>MA: Updated mapping according to 101-2 a (i) and (ii)</t>
  </si>
  <si>
    <t>3-3-d-ii: Description of actions to address actual negative impacts</t>
  </si>
  <si>
    <t>11.13.1
11.14.1
11.17.1 
8.17.1
11.2</t>
  </si>
  <si>
    <t>11.13.1 - All columns
11.14.1 - All columns
11.17.1 - All columns
8.17.1 - All columns
11.2  - All columns</t>
  </si>
  <si>
    <t>(11.13.1) Provide details on restoration actions you have in place in your sites.
(11.14.1) Provide details on the biodiversity offsets you have in place.
(11.17.1) Provide details on the area rehabilitated (total/reporting year) for each of your mining projects, including post-mining land use.
(8.17.1) Provide details on your project(s), including the extent, duration, and monitoring frequency. Please specify any measured outcome(s).
(11.2) What actions has your organization taken in the reporting year to progress your biodiversity-related commitments?</t>
  </si>
  <si>
    <t>Requirement linked to 101-2 a (iii) and (iv). Mapping of the latter reflected in this requirement. However, alignment is partial instead of full because 3-3-d (ii) is broader than  101-2 a (iii) and (iv) so there is room for further alignment.
11.2 added as a reference in all paragraphs of this requirement, as broadly linked.
Previously mapped/potentially related questions.
- 11.2 "What actions has your organization taken in the reporting year to progress your biodiversity-related commitments?"
All columns
- 8.7.1 "Provide details on your no-deforestation or no-conversion target that was active during the reporting year"
All columns
- 11.8 "Provide details on mining projects that are required to produce Biodiversity Action Plans."
All columns
- 11.13.1 "Provide details on restoration actions you have in place in your sites."
C2, C3
- 7.67.1 "Specify the agricultural or forest management practice(s) implemented on your own land with climate change mitigation and/or adaptation"
C7 "Describe restoration actions"
Other related questions/datapoints based on 101-2 requirements:
(8.7.2) Provide details of other targets related to your commodities, including any which contribute to your no-deforestation or no-conversion target, and progress made against them.
C6a "Category of target", C6b "Quantitative metric", C20 "List the actions which contributed most to achieving or maintaining this target", C21 "Further details of target"
(11.7) Do you adopt biodiversity action plans to manage your impacts on biodiversity?
All columns 
(11.9.1) For your disclosed mining projects, provide details of the significant adverse impacts on biodiversity, with the respective response to the impact.
C7 "Describe response"
(11.15.1) Provide details on the main ACAs you are implementing or supporting.
C2 "Project theme"
(11.18.1) Provide details on main collaborations and/or partnerships with non_x0002_governmental organizations that were active during the reporting year.
C4 "Areas of collaborations" and C5 "Describe the nature of the collaboration"</t>
  </si>
  <si>
    <t>It is not an open text so can description be considered dull alignment?</t>
  </si>
  <si>
    <t>Added 7.67.1</t>
  </si>
  <si>
    <t>MA: Updated mapping according to 101-2 a (iii) and (iv)</t>
  </si>
  <si>
    <t>3-3-d-ii: Description of actions to provide for or cooperate in remediation of actual negative impacts</t>
  </si>
  <si>
    <t>3.4.1,
3.3.2
11.2</t>
  </si>
  <si>
    <t>3.4.1
All  columns
3.3.2
C1 "Type of penalty"
C5 "Description of penalty, incident, regulatory violantion, significance, and resolution"
11.2 
All columns</t>
  </si>
  <si>
    <t>(3.4.1) Provide details for all significant fines, enforcement orders and/or other penalties for biodiversity-related regulatory violations in the reporting year, and your plans for resolving them.
(3.3.2) Provide details for all significant fines, enforcement orders, and/or penalties for water-related regulatory violations in the reporting year, and your plans for resolving them.
(11.2) What actions has your organization taken in the reporting year to progress your biodiversity-related commitments?</t>
  </si>
  <si>
    <t xml:space="preserve">This row is the other half part of the requirement started in previous row [3-3 d (ii)]. Therefore, alignment is partial since questions mapped above do not capture collaboration elements. The additional questions mapped here constitute partial alignment with the requirement. 11.2 added as a reference in all paragraphs of this requirement, as broadly linked.
From the guidance: remidation/grievances inc. fines/penalties, and plans </t>
  </si>
  <si>
    <t>MA: Removed link to 11.8. Updated mapping according to 101-2 a (iii) and (iv).
Updated alignment to partial as this is the continuation of the requirement in above row, so for it to be full cooperation elements should have been captured in the same questions.</t>
  </si>
  <si>
    <t>3-3-d-iii: Description of actions to manage actual and potential positive impacts</t>
  </si>
  <si>
    <t>11.7
11.7.1
11.12.1
11.2</t>
  </si>
  <si>
    <t>11.7 - All columns
11.7.1 - All columns
11.12.1 - All columns
11.2 - All columns</t>
  </si>
  <si>
    <t>11.7 Do you adopt biodiversity action plans to manage your impacts on biodiversity?
11.7.1 Describe your criteria for defining which sites are required to produce biodiversity action plans.
11.12.1 Provide relevant company-specific examples of your implementation of  avoidance and minimization actions to manage adverse impacts on biodiversity.
11.2 What actions has your organization taken in the reporting year to progress your biodiversity-related commitments?</t>
  </si>
  <si>
    <t>Partial because GRI's approach is more direct about the management of impacts, whereas we captured it through different questions. In addition, even 11.7-11.7.1 about biodiversity action plans can be considered only one of the ways to manage biodiversity impacts, CDP needs to add more questions to fully capture this. 11.2 added as a reference in all paragraphs of this requirement, as broadly linked.</t>
  </si>
  <si>
    <t>MA: Removed mapping to 5.3.1 and 5.3.2 as these only relate to risks and opportunities, which is outside GRI's scope. Removed 11.17.1. Added 11.7-11.7.1 on BAP.</t>
  </si>
  <si>
    <t>3-3-d: Reason for omission</t>
  </si>
  <si>
    <t>Single selection. Report if 3-3-d is omitted.</t>
  </si>
  <si>
    <t>5.3.1
8.7.2</t>
  </si>
  <si>
    <t>5.3
C4 "Explain why environmental risks and/or opportunities have not affected your strategy and/or financial planning
8.7.2
C18 "Explain target coverage and identify any exclusions"</t>
  </si>
  <si>
    <t>5.3 
"Have environmental risks and opportunities influenced your strategy and/or financial planning?"
8.7.2
" Provide details of other targets related to your commodities, including any which contribute to your no-deforestation or no-conversion target, and progress made against them."</t>
  </si>
  <si>
    <t>Alignment = N/A - see section "Key considerations" in the 'Introduction' tab.</t>
  </si>
  <si>
    <t>No reason for omission in M11</t>
  </si>
  <si>
    <t>3-3-d: Explanation for reason for omission</t>
  </si>
  <si>
    <t>Report if 3-3-d is omitted.</t>
  </si>
  <si>
    <t>5.3.1
8.7.3</t>
  </si>
  <si>
    <t>5.3.1
C4 "Explain why environmental risks and/or opportunities have not affected your strategy and/or financial planning
8.7.2
C18 "Explain target coverage and identify any exclusions"</t>
  </si>
  <si>
    <t>No reason for omission in M12</t>
  </si>
  <si>
    <t>3-3-e-i: Processes used to track the effectiveness of actions</t>
  </si>
  <si>
    <t xml:space="preserve">(11.3) Does your organization use biodiversity indicators to monitor performance across its activities? </t>
  </si>
  <si>
    <t xml:space="preserve">No alignment, 11.3 focuses on indicators and does not request info on the process of monitoring effectiveness - but could be where this datapoint gets requested in the future. CDP generally does not investigate whether/how they assess effectiveness of actions.
</t>
  </si>
  <si>
    <t xml:space="preserve">Removed 2.2.2, 13.1.1, referenced 11.3 and updated to no alignment as CDP does not investigate how they assess the effectiveness of actions </t>
  </si>
  <si>
    <t>3-3-e-ii: Goals</t>
  </si>
  <si>
    <t>11.18
8.15</t>
  </si>
  <si>
    <t>11.18: C2: Comment 
8.15: Engagement in landscape/jurisdictional initiatives</t>
  </si>
  <si>
    <t>(11.18) Do you collaborate or engage in partnerships with non-governmental organizations to promote the implementation of your biodiversity-related goals and commitments?
(8.15) Do you engage in landscape (including jurisdictional) initiatives to progress shared sustainable land use goals?</t>
  </si>
  <si>
    <t xml:space="preserve">We only use "Goals" in the question title. Mostly removed "Goals" language from the corporate questionnaire for 2024. </t>
  </si>
  <si>
    <t>Tempted to say 'no alignment' as CDP does not use "goals" anymore due to their qualitative aspect (what is left is mainly legacy datapoints and no goals disclosure question) but GRI does not define how they use "goals" so potentially some overlap if it's more closely linked to "targets".</t>
  </si>
  <si>
    <t>3-3-e-ii: Targets</t>
  </si>
  <si>
    <t>11.11.1
8.7.1,
8.7.2,
9.15.2</t>
  </si>
  <si>
    <t>(11.11.1) Provide details of your targets related to your commitments to reduce or avoid impacts on biodiversity, and progress made
(8.7.1) Provide details on your no-deforestation or no-conversion target that was active during the reporting year.
(8.7.2)  Provide details of other targets related to your commodities, including any which contribute to your no-deforestation or no-conversion target, and progress made against them.
(9.15.2) Provide details of your water-related targets and the progress made.</t>
  </si>
  <si>
    <t>Relevant climate-related targets questions:
(7.53.1) Provide details of your absolute emissions targets and progress made against those targets. 
(7.53.2) Provide details of your emissions intensity targets(s) and progress made against those targets(s).
(7.54.1) Provide details of your targets to increase or maintain low-carbon energy consumption or production. 
(7.54.2) Provide details of any other climate-related targets, including methane reduction targets.
(7.54.3) Provide details of your net-zero target(s).</t>
  </si>
  <si>
    <t>Are climate targets applicable to biodiversity?</t>
  </si>
  <si>
    <t>Removed climate targets from main mapping and moved to "Comment on alignment"</t>
  </si>
  <si>
    <t>3-3-e-ii: Indicators used to evaluate progress</t>
  </si>
  <si>
    <t>11.3
11.2</t>
  </si>
  <si>
    <t>11.3 - All columns
11.2 - All columns</t>
  </si>
  <si>
    <t xml:space="preserve">11.3 Does your organization use biodiversity indicators to monitor performance across its activities?
11.2 What actions has your organization taken in the reporting year to progress your biodiversity-related commitments?
</t>
  </si>
  <si>
    <t xml:space="preserve">Please review alignment. </t>
  </si>
  <si>
    <t>As MM noted, do we need to map non-biodiversity indicators here?</t>
  </si>
  <si>
    <t>3-3-e-iii: Effectiveness of actions, including progress toward goals and targets</t>
  </si>
  <si>
    <t>11.11.1
8.7.2
9.15.2</t>
  </si>
  <si>
    <t xml:space="preserve">11.11.1
C5 "% of target achieved"
C6 "Please explain"
8.7.2
C15 "Target status in reporting year"
C16 "% of target achieved relative to base year"
C19 "Plan for achieving target, and progress made to the end of the reporting year"
C20 "List the actions which contributed most to achieving or maintaining this target"
9.15.2
C15 "Plan for achieving target, and progress made to the end of the reporting year"
C16 "List the actions which contributed most to achieving or maintaining this target"
C17 "Further details of target"
C21 "Further details of target"
</t>
  </si>
  <si>
    <t>(11.11.1) Provide details of your targets related to your commitments to reduce or avoid impacts on biodiversity, and progress made
(8.7.2)  Provide details of other targets related to your commodities, including any which contribute to your no-deforestation or no-conversion target, and progress made against them.
(9.15.2) Provide details of your water-related targets and the progress made.</t>
  </si>
  <si>
    <t>Partial because CDP does not address "effectiveness of actions". In addition, we only capture progress toward targets, not goals.</t>
  </si>
  <si>
    <t>is it fully alinged if we only do progress toward targets (not goals)?</t>
  </si>
  <si>
    <t>Changed from full to partial - although we capture "% of target achieved" we don't request whether they've assessed the effectiveness etc.
Plus we don't address goals - in the same way at least.</t>
  </si>
  <si>
    <t>3-3-e-iv: Lessons learned and how these have been incorporated into operational policies and procedures</t>
  </si>
  <si>
    <t>8.17.1</t>
  </si>
  <si>
    <t>8.17.1
C3 Expected benefits of project 
C16 "For which of your expected benefits of the project are you monitoring progress?"</t>
  </si>
  <si>
    <t>8.17.1
"Provide details on your project(s), including the extent, duration, and monitoring frequency. Please specify any measured outcome(s)."</t>
  </si>
  <si>
    <t>8.17.1 - C3 -  DD "Further transformative change through sharing of project design, implementation and lessons learnt" / C6 - DD "Further transformative change through sharing of project design, implementation and lessons learnt"
From GRI guidance: "The organization is not required to provide a detailed description of lessons learned in relation to each material topic. Instead, the organization can provide examples to show how it incorporates lessons learned to manage impacts more successfully in the future.
Partial alignment, as this is a small dropdown option and only addresses 'lessons learnt' from an engagement perspective = incomplete correspondence of datapoint..</t>
  </si>
  <si>
    <t>From GRI: The organization is not required to provide a detailed description of lessons learned in relation
to each material topic. Instead, the organization can provide examples to show how it
incorporates lessons learned to manage impacts more successfully in the future._x000D_</t>
  </si>
  <si>
    <t>agreed</t>
  </si>
  <si>
    <t>Changed from full to partial, as this is a small dropdown option and only addresses 'lessons learnt' from an engagement perspective = incomplete</t>
  </si>
  <si>
    <t>3-3-e: Reason for omission</t>
  </si>
  <si>
    <t>Single selection. Report if 3-3-e is omitted.</t>
  </si>
  <si>
    <t>8.7
9.15.3
7.55.4</t>
  </si>
  <si>
    <t xml:space="preserve">8.7
C4 "Explain why you did not have an active nodeforestation or noconversion target in the reporting year"
C7 "Explain why you did not have other active targets in the reporting year"
9.15.3 c: all
7.55.4: open
</t>
  </si>
  <si>
    <t>(9.15.3) Why do you not have water-related target(s) and what are your plans to develop these in the future?
(8.7) Did your organization have a no-deforestation or no-conversion target, or any other targets for sustainable production/ sourcing of your disclosed commodities, active in the reporting year?
(7.55.4) Why did you not have any emissions reduction initiatives active during the reporting year?</t>
  </si>
  <si>
    <t>Please confirm if any question is equivalent to this requirement.</t>
  </si>
  <si>
    <t>No reason for omission in M11. 
But there is for targets related questions throughout</t>
  </si>
  <si>
    <t>3-3-e: Explanation for reason for omission</t>
  </si>
  <si>
    <t>8.7,
9.15.3,
7.55.5</t>
  </si>
  <si>
    <t>8.7
C4 "Explain why you did not have an active nodeforestation or noconversion target in the reporting year"
C7 "Explain why you did not have other active targets in the reporting year"
9.15.3 c: all</t>
  </si>
  <si>
    <t xml:space="preserve">No reason for omission in M11. 
But there is for targets related questions throughout (added) </t>
  </si>
  <si>
    <t>3-3-f: Description of how engagement with stakeholders has informed the actions (as described in 3-3-d)</t>
  </si>
  <si>
    <t xml:space="preserve">11.20
11.20.1 </t>
  </si>
  <si>
    <t>11.20 - [1 column]
11.20.1 - All columns</t>
  </si>
  <si>
    <t>(11.20) Do you engage with other stakeholders to further the implementation of your policies concerning biodiversity?
(11.20.1) Provide relevant examples of other biodiversity-related engagement activities that happened during the reporting year.</t>
  </si>
  <si>
    <t>Partial as there is no description of how such engagement might have informed actions. Also, questions relate to implementing policies, not on actions taken to manage topic (similar but slightly different approach).</t>
  </si>
  <si>
    <t xml:space="preserve">Agreed. Supply chain questions could align, but we don't map that and don’t otherwise ask about most stakeholders. </t>
  </si>
  <si>
    <t>3-3-f: Description of how engagement with stakeholders has informed whether actions have been effective (as described in 3-3-e)</t>
  </si>
  <si>
    <t>Referenced relevant questions but no alignment as datapoint not captured.</t>
  </si>
  <si>
    <t>3-3-f: Reason for omission</t>
  </si>
  <si>
    <t>Single selection. Report if 3-3-f is omitted.</t>
  </si>
  <si>
    <t>(11.20) Do you engage with other stakeholders to further the implementation of your policies concerning biodiversity?</t>
  </si>
  <si>
    <t>Agreed, if we don’t align on 3-3 f there will be no alignment on exclusions from this</t>
  </si>
  <si>
    <t>3-3-f: Explanation for reason for omission</t>
  </si>
  <si>
    <t>Report if 3-3-f is omitted.</t>
  </si>
  <si>
    <t>3-3: Reason for omission</t>
  </si>
  <si>
    <t>Single selection. Report if Disclosure 3-3 is omitted.</t>
  </si>
  <si>
    <r>
      <t xml:space="preserve">Umbrella statement for reasons/explanation for omission for the entire 3-3 requirement - not captured by CDP.
</t>
    </r>
    <r>
      <rPr>
        <i/>
        <sz val="8"/>
        <color theme="1"/>
        <rFont val="Arial"/>
        <family val="2"/>
      </rPr>
      <t>Therefore, alignment = N/A - see section "Key considerations" in the 'Introduction' tab.</t>
    </r>
  </si>
  <si>
    <t>Should all questions mapped to previous 'reason for omission'/'explanation for reason for omissions' rows across 3-3 be included?</t>
  </si>
  <si>
    <t>All were included even when open text as they fit a partial alignment</t>
  </si>
  <si>
    <t>3-3: Explanation for reason for omission</t>
  </si>
  <si>
    <t>Report if Disclosure 3-3 is omitted.</t>
  </si>
  <si>
    <t>All included</t>
  </si>
  <si>
    <t xml:space="preserve">Alignment analysis - quantifying alignment using simple scoring approach </t>
  </si>
  <si>
    <t>GRI 101- Biodiversity</t>
  </si>
  <si>
    <t xml:space="preserve">101-6 Direct drivers of biodiversity loss </t>
  </si>
  <si>
    <t>GRI Climate Change (exposure draft)</t>
  </si>
  <si>
    <t>This number includes additional contexual rows which are not included in E27</t>
  </si>
  <si>
    <t>Alignment score total</t>
  </si>
  <si>
    <t>GRI Climate Change – Energy (exposure draft)</t>
  </si>
  <si>
    <t>Including sector content</t>
  </si>
  <si>
    <t>Only general content (excluding sector-specifc)</t>
  </si>
  <si>
    <t>This number includes additional contexual rows which are not included in E22</t>
  </si>
  <si>
    <r>
      <t xml:space="preserve">Full alignment </t>
    </r>
    <r>
      <rPr>
        <sz val="10"/>
        <color theme="0"/>
        <rFont val="Arial"/>
        <family val="2"/>
      </rPr>
      <t>[</t>
    </r>
    <r>
      <rPr>
        <u/>
        <sz val="10"/>
        <color theme="0"/>
        <rFont val="Arial"/>
        <family val="2"/>
      </rPr>
      <t>general</t>
    </r>
    <r>
      <rPr>
        <sz val="10"/>
        <color theme="0"/>
        <rFont val="Arial"/>
        <family val="2"/>
      </rPr>
      <t xml:space="preserve"> only]</t>
    </r>
  </si>
  <si>
    <r>
      <t xml:space="preserve">Full alignment
</t>
    </r>
    <r>
      <rPr>
        <sz val="10"/>
        <color theme="0"/>
        <rFont val="Arial"/>
        <family val="2"/>
      </rPr>
      <t>[general and sector-specific]</t>
    </r>
  </si>
  <si>
    <r>
      <t xml:space="preserve">Full alignment
</t>
    </r>
    <r>
      <rPr>
        <sz val="10"/>
        <color theme="0"/>
        <rFont val="Arial"/>
        <family val="2"/>
      </rPr>
      <t>[</t>
    </r>
    <r>
      <rPr>
        <u/>
        <sz val="10"/>
        <color theme="0"/>
        <rFont val="Arial"/>
        <family val="2"/>
      </rPr>
      <t>sector-specific</t>
    </r>
    <r>
      <rPr>
        <sz val="10"/>
        <color theme="0"/>
        <rFont val="Arial"/>
        <family val="2"/>
      </rPr>
      <t xml:space="preserve"> only]</t>
    </r>
  </si>
  <si>
    <r>
      <t xml:space="preserve">Partial alignment
</t>
    </r>
    <r>
      <rPr>
        <sz val="10"/>
        <color theme="0"/>
        <rFont val="Arial"/>
        <family val="2"/>
      </rPr>
      <t>[general OR mix of full and general]</t>
    </r>
  </si>
  <si>
    <r>
      <t xml:space="preserve">Partial alignment 
</t>
    </r>
    <r>
      <rPr>
        <sz val="10"/>
        <color theme="0"/>
        <rFont val="Arial"/>
        <family val="2"/>
      </rPr>
      <t>[</t>
    </r>
    <r>
      <rPr>
        <b/>
        <u/>
        <sz val="10"/>
        <color theme="0"/>
        <rFont val="Arial"/>
        <family val="2"/>
      </rPr>
      <t>sector-specific</t>
    </r>
    <r>
      <rPr>
        <sz val="10"/>
        <color theme="0"/>
        <rFont val="Arial"/>
        <family val="2"/>
      </rPr>
      <t xml:space="preserve"> only]</t>
    </r>
  </si>
  <si>
    <t>2-1</t>
  </si>
  <si>
    <t xml:space="preserve">2-1-a: Legal name </t>
  </si>
  <si>
    <t>2-1-b: Nature of ownership</t>
  </si>
  <si>
    <t>- Publicly owned
- Privately owned</t>
  </si>
  <si>
    <t>2-1-b: Legal form</t>
  </si>
  <si>
    <t>- Incorporated entity
- Partnership 
- Sole proprietorship
- Non-profit
- Association
- Charity
- Other</t>
  </si>
  <si>
    <t>Single selection. If 'Other' is selected, the legal form must be specified.</t>
  </si>
  <si>
    <t>2-1-b: Other legal form</t>
  </si>
  <si>
    <t>Report if legal form is selected as 'Other'.</t>
  </si>
  <si>
    <t xml:space="preserve">2-1-c: Location of headquarters </t>
  </si>
  <si>
    <t>2-1-d: Countries of operation</t>
  </si>
  <si>
    <t>Multiple selection</t>
  </si>
  <si>
    <t>2-2</t>
  </si>
  <si>
    <t>2-2-a: List of all entities included in the sustainability reporting</t>
  </si>
  <si>
    <t>2-2-b: Does the organization have audited consolidated financial statements or financial information filed on public record?</t>
  </si>
  <si>
    <t>2-2-b: Differences between the list of entities included in financial reporting and the list included in sustainability reporting</t>
  </si>
  <si>
    <t>2-2-c: Does the organization consist of multiple entities?</t>
  </si>
  <si>
    <t>2-2-c: Explanation of the approach used for consolidating the information</t>
  </si>
  <si>
    <t xml:space="preserve">2-2-c-i: Does the approach used for consolidating the information involve adjustments to information for minority interests? </t>
  </si>
  <si>
    <t>2-2-c-ii: Explanation of how the approach takes into account mergers, acquisitions, and disposal of entities or parts of entities</t>
  </si>
  <si>
    <t>2-2-c-iii: Does the approach used for consolidating the information differ across the disclosures in this Standard (GRI 2) and across material topics?</t>
  </si>
  <si>
    <t>2-2-c-iii: Explanation of how the approach differs across the disclosures in this Standard (GRI 2) and across material topics</t>
  </si>
  <si>
    <t>2-3</t>
  </si>
  <si>
    <t>2-3-a: Start date for sustainability reporting</t>
  </si>
  <si>
    <t>2-3-a: End date for sustainability reporting</t>
  </si>
  <si>
    <t xml:space="preserve">Date  </t>
  </si>
  <si>
    <t>2-3-a: Frequency of sustainability reporting</t>
  </si>
  <si>
    <t>- Annual
- Other</t>
  </si>
  <si>
    <t>Single selection. If 'Other' is selected the frequency of sustainability reporting must be specified.</t>
  </si>
  <si>
    <t>2-3-a: Other frequency of sustainability reporting</t>
  </si>
  <si>
    <t>Report if frequency of sustainability reporting is 'Other'.</t>
  </si>
  <si>
    <t>2-3-b: Start date for financial reporting</t>
  </si>
  <si>
    <t>2-3-b: End date for financial reporting</t>
  </si>
  <si>
    <t>2-3-b: If the sustainability and financial reporting periods do not align, explanation of the reason for this</t>
  </si>
  <si>
    <t>2-3-c: Publication date of the report or reported information</t>
  </si>
  <si>
    <t>2-3-d: Contact point for questions about the report or reported information</t>
  </si>
  <si>
    <t>2-4</t>
  </si>
  <si>
    <t>2-4-a: Restatements of information made from previous reporting periods</t>
  </si>
  <si>
    <t>2-4-a-i: Explanation of the reasons for restatements</t>
  </si>
  <si>
    <t>2-4-a-ii: Explanation of the effect of restatements</t>
  </si>
  <si>
    <t>2-5</t>
  </si>
  <si>
    <t>2-5-a: Description of policy and practice for seeking external assurance</t>
  </si>
  <si>
    <t>2-5-a: Are the highest governance body and senior executives involved?</t>
  </si>
  <si>
    <t>2-5-a: Description of how the highest governance body and senior executives are involved</t>
  </si>
  <si>
    <t>2-5-b: Has the sustainability reporting been externally assured?</t>
  </si>
  <si>
    <t>2-5-b-i: Link or reference to the external assurance report(s) or assurance statement(s)</t>
  </si>
  <si>
    <t>2-5-b-ii: Description of what has been assured and on what basis</t>
  </si>
  <si>
    <t>2-5-b-ii: Description of the assurance standards used</t>
  </si>
  <si>
    <t>2-5-b-ii: Description of the level of assurance obtained</t>
  </si>
  <si>
    <t>2-5-b-ii: Description of any limitations of the assurance process</t>
  </si>
  <si>
    <t>2-5-b-iii: Description of the relationship between the organization and the assurance provider</t>
  </si>
  <si>
    <t>2-6</t>
  </si>
  <si>
    <t>2-6-a: Sector(s) in which the organization is active</t>
  </si>
  <si>
    <t>2-6-b: Description of the organization's value chain</t>
  </si>
  <si>
    <t>2-6-b-i: Description of activities</t>
  </si>
  <si>
    <t>2-6-b-i: Description of products and services</t>
  </si>
  <si>
    <t>2-6-b-i: Description of markets served</t>
  </si>
  <si>
    <t>2-6-b-ii: Description of supply chain</t>
  </si>
  <si>
    <t>2-6-b-iii: Description of entities downstream and their activities</t>
  </si>
  <si>
    <t>2-6-c: Other relevant business relationships</t>
  </si>
  <si>
    <t>2-6-d: Description of significant changes in 2-6-a, 2-6-b and 2-6-c compared to the previous reporting period</t>
  </si>
  <si>
    <t>2-7</t>
  </si>
  <si>
    <t>2-7: Breakdown by gender</t>
  </si>
  <si>
    <t>Report 2-7-a and 2-7-b for each gender typed.</t>
  </si>
  <si>
    <t>2-7: Breakdown by region</t>
  </si>
  <si>
    <t>Report 2-7-a and 2-7-b for each region typed.</t>
  </si>
  <si>
    <t>2-7-a: Total number of employees</t>
  </si>
  <si>
    <t>Head count, FTE, or other</t>
  </si>
  <si>
    <t>Decimal values possible (reporting using FTE or other). Report for each gender and region typed.</t>
  </si>
  <si>
    <t>2-7-b-i: Total number of permanent employees</t>
  </si>
  <si>
    <t>2-7-b-ii: Total number of temporary employees</t>
  </si>
  <si>
    <t>2-7-b-iii: Total number of non-guaranteed hours employees</t>
  </si>
  <si>
    <t>2-7-b-iv: Total number of full-time employees</t>
  </si>
  <si>
    <t>2-7-b-v: Total number of part-time employees</t>
  </si>
  <si>
    <t>2-7-c: Description of methodologies and assumptions used to compile employee data</t>
  </si>
  <si>
    <t>2-7-c-i: Are employee numbers reported in head count, full-time equivalent (FTE), or using another methodology?</t>
  </si>
  <si>
    <t>- Head count
- Full-time equivalent
- Another methodology</t>
  </si>
  <si>
    <t>Single selection. If 'Another methodology' is selected, then description of methodology must be reported.</t>
  </si>
  <si>
    <t>2-7-c-i: Description of methodology, if employee numbers are not reported in head count or FTE</t>
  </si>
  <si>
    <t>Report if employee numbers are not reported in head count or FTE.</t>
  </si>
  <si>
    <t>2-7-c-ii: Are employee numbers reported at the end of the reporting period, as an average across the reporting period, or using another methodology?</t>
  </si>
  <si>
    <t>- At the end of the reporting period
- As an average across the reporting period
- Another methodology</t>
  </si>
  <si>
    <t>2-7-c-ii: Description of methodology, if employee numbers are reported using another methodology</t>
  </si>
  <si>
    <t>Report if employee numbers are reported using another methodology.</t>
  </si>
  <si>
    <t>2-7-d: Contextual information necessary to understand the data reported under 2-7-a and 2-7-b</t>
  </si>
  <si>
    <t>2-7-e: Description of significant fluctuations in the number of employees during the reporting period</t>
  </si>
  <si>
    <t>2-7-e: Description of significant fluctuations in the number of employees between reporting periods</t>
  </si>
  <si>
    <t>2-8</t>
  </si>
  <si>
    <t>2-8-a: Total number of workers who are not employees and whose work is controlled by the organization</t>
  </si>
  <si>
    <t>Decimal values possible (reporting using FTE or other)</t>
  </si>
  <si>
    <t>2-8-a-i: Description of the most common types of worker and their contractual relationship with the organization</t>
  </si>
  <si>
    <t>2-8-a-ii: Description of the type of work performed</t>
  </si>
  <si>
    <t>2-8-b: Description of methodologies and assumptions used to compile the data for workers who are not employees</t>
  </si>
  <si>
    <t>2-8-b-i: Is the number of workers who are not employees reported in head count, full-time equivalent (FTE), or using another methodology?</t>
  </si>
  <si>
    <t>2-8-b-i: Description of methodology, if number of workers who are not employees is reported using another methodology</t>
  </si>
  <si>
    <t>Report if number of workers who are not employees is reported using another methodology.</t>
  </si>
  <si>
    <t>2-8-b-ii: Is the number of workers who are not employees reported at the end of the reporting period, or as an average across the reporting period, or using another methodology?</t>
  </si>
  <si>
    <t>2-8-b-ii: Description of methodology, if number of workers who are not employees is reported using another methodology</t>
  </si>
  <si>
    <t>2-8-c: Description of significant fluctuations in the number of workers who are not employees during the reporting period</t>
  </si>
  <si>
    <t>2-8-c: Description of significant fluctuations in the number of workers who are not employees between reporting periods</t>
  </si>
  <si>
    <t>2-9</t>
  </si>
  <si>
    <t>2-9-a: Description of governance structure, including committees of the highest governance body</t>
  </si>
  <si>
    <t>2-9-b: List of committees of the highest governance body that are responsible for decision-making on and overseeing the management of the organization’s impacts</t>
  </si>
  <si>
    <t>2-9-c-i: Description of composition of the highest governance body and its committees by executive and non-executive members</t>
  </si>
  <si>
    <t>2-9-c-ii: Description of composition of the highest governance body and its committees by independence</t>
  </si>
  <si>
    <t>2-9-c-iii: Description of composition of the highest governance body and its committees by tenure of members on the governance body</t>
  </si>
  <si>
    <t>2-9-c-iv: Description of composition by number of other significant positions and commitments held by each member, and the nature of the commitments</t>
  </si>
  <si>
    <t>2-9-c-v: Description of composition of the highest governance body and its committees by gender</t>
  </si>
  <si>
    <t>2-9-c-vi: Description of composition of the highest governance body and its committees by under-represented social groups</t>
  </si>
  <si>
    <t>2-9-c-vii: Description of composition of the highest governance body and its committees by competencies relevant to impacts of the organization</t>
  </si>
  <si>
    <t>2-9-c-viii: Description of composition of the highest governance body and its committees by stakeholder representation</t>
  </si>
  <si>
    <t>2-10</t>
  </si>
  <si>
    <t>2-10-a: Description of nomination and selection processes for the highest governance body and its committees</t>
  </si>
  <si>
    <t>2-10-b: Description of the criteria used for nominating and selecting highest governance body members</t>
  </si>
  <si>
    <t>2-10-b-i: Are views of stakeholders (including shareholders) taken into consideration for nominating and selecting highest governance body members?</t>
  </si>
  <si>
    <t>2-10-b-i: Description of how the views of stakeholders (including shareholders) are taken into consideration for nominating and selecting highest governance body members</t>
  </si>
  <si>
    <t>2-10-b-ii: Is diversity taken into consideration for nominating and selecting highest governance body members?</t>
  </si>
  <si>
    <t>2-10-b-ii: Description of how diversity is taken into consideration for nominating and selecting highest governance body members</t>
  </si>
  <si>
    <t>2-10-b-iii: Is independence taken into consideration for nominating and selecting highest governance body members?</t>
  </si>
  <si>
    <t>2-10-b-iii: Description of how independence is taken into consideration for nominating and selecting highest governance body members</t>
  </si>
  <si>
    <t>2-10-b-iv: Are competencies relevant to the impacts of the organization taken into consideration for nominating and selecting highest governance body members?</t>
  </si>
  <si>
    <t>2-10-b-iv: Description of how competencies relevant to the impacts of the organization are taken into consideration for nominating and selecting highest governance body members</t>
  </si>
  <si>
    <t>2-11</t>
  </si>
  <si>
    <t>2-11-a: Is the chair of the highest governance body also a senior executive in the organization?</t>
  </si>
  <si>
    <t>2-11-b: If the chair is also a senior executive, explanation of their function within the organization’s management</t>
  </si>
  <si>
    <t>2-11-b: If the chair is also a senior executive, explanation of the reasons for this arrangement</t>
  </si>
  <si>
    <t>2-11-b: If the chair is also a senior executive, explanation of how conflicts of interest are prevented and mitigated</t>
  </si>
  <si>
    <t>2-12</t>
  </si>
  <si>
    <t>2-12-a: Description of role of the highest governance body and of senior executives in developing, approving, and updating the organization’s purpose, value or mission statements, strategies, policies, and goals related to sustainable development</t>
  </si>
  <si>
    <t>2-12-b: Description of role of the highest governance body in overseeing the organization’s due diligence and other processes to identify and manage the organization’s impacts</t>
  </si>
  <si>
    <t>2-12-b-i: Does the highest governance body engage with stakeholders to support due diligence and other processes?</t>
  </si>
  <si>
    <t>2-12-b-i: Description of how the highest governance body engages with stakeholders to support due diligence and other processes</t>
  </si>
  <si>
    <t>2-12-b-ii: Description of how the highest governance body considers the outcomes of due diligence and other processes</t>
  </si>
  <si>
    <t>2-12-c: Description of the role of the highest governance body in reviewing effectiveness of the organization’s processes as described in 2-12-b</t>
  </si>
  <si>
    <t>2-12-c: Frequency of review by the highest governance body in reviewing effectiveness of the organization’s processes as described in 2-12-b</t>
  </si>
  <si>
    <t>2-13</t>
  </si>
  <si>
    <t>2-13-a: Description of how the highest governance body delegates responsibility for managing the organization’s impacts</t>
  </si>
  <si>
    <t>2-13-a-i: Has the highest governance body appointed any senior executives with responsibility for the management of impacts?</t>
  </si>
  <si>
    <t>2-13-a-ii: Has the highest governance body delegated responsibility for the management of impacts to other employees?</t>
  </si>
  <si>
    <t>2-13-b: Description of process for senior executives or other employees to report back to the highest governance body on the management of the organization’s impacts</t>
  </si>
  <si>
    <t>2-13-b: Frequency for senior executives or other employees to report back to the highest governance body on the management of the organization’s impacts</t>
  </si>
  <si>
    <t>2-14</t>
  </si>
  <si>
    <t>2-14-a: Is the highest governance body responsible for reviewing and approving the reported information, including the organization’s material topics?</t>
  </si>
  <si>
    <t>2-14-a: Description of process for reviewing and approving the reported information by the highest governance body</t>
  </si>
  <si>
    <t>2-14-b: If the highest governance body is not responsible for reviewing and approving the reported information, explanation of the reason for this</t>
  </si>
  <si>
    <t>2-15</t>
  </si>
  <si>
    <t>2-15-a: Description of processes for the highest governance body to ensure that conflicts of interest are prevented and mitigated</t>
  </si>
  <si>
    <t>2-15-b: Are conflicts of interest disclosed to stakeholders?</t>
  </si>
  <si>
    <t>2-15-b-i: Are conflicts of interest relating to cross-board membership disclosed to stakeholders?</t>
  </si>
  <si>
    <t>2-15-b-ii: Are conflicts of interest relating to cross-shareholding with suppliers and other stakeholders disclosed to stakeholders?</t>
  </si>
  <si>
    <t>2-15-b-iii: Are conflicts of interest relating to existence of controlling shareholders disclosed to stakeholders?</t>
  </si>
  <si>
    <t>2-15-b-iv: Are conflicts of interest relating to related parties, their relationships, transactions, and outstanding balances disclosed to stakeholders?</t>
  </si>
  <si>
    <t>2-16</t>
  </si>
  <si>
    <t>2-16-a: Are critical concerns communicated to the highest governance body?</t>
  </si>
  <si>
    <t>2-16-a: Description of how critical concerns are communicated to the highest governance body</t>
  </si>
  <si>
    <t>2-16-b: Total number of critical concerns that were communicated to the highest governance body during the reporting period</t>
  </si>
  <si>
    <t>2-16-b: Nature of critical concerns that were communicated to the highest governance body during the reporting period</t>
  </si>
  <si>
    <t>2-17</t>
  </si>
  <si>
    <t>2-17-a: Measures taken to advance the collective knowledge, skills, and experience of the highest governance body on sustainable development</t>
  </si>
  <si>
    <t>2-18</t>
  </si>
  <si>
    <t>2-18-a: Description of processes for evaluating performance of the highest governance body in overseeing management of the organization’s impacts</t>
  </si>
  <si>
    <t>2-18-b: Are evaluations of the highest governance body independent?</t>
  </si>
  <si>
    <t>2-18-b: Frequency of evaluations of the highest governance body</t>
  </si>
  <si>
    <t>2-18-c: Description of actions taken in response to the evaluations, including changes to the composition of the highest governance body and organizational practices</t>
  </si>
  <si>
    <t>2-19</t>
  </si>
  <si>
    <t>2-19-a: Authority members</t>
  </si>
  <si>
    <t>- Highest governance body
- Senior executives</t>
  </si>
  <si>
    <t>Report 2-19-a for each type of authority member selected.</t>
  </si>
  <si>
    <t>2-19-a: Description of remuneration policies</t>
  </si>
  <si>
    <t>Report for each type of authority member selected.</t>
  </si>
  <si>
    <t>2-19-a-i: Description of remuneration policies for fixed pay and variable pay</t>
  </si>
  <si>
    <t>2-19-a-ii: Description of remuneration policies for sign-on bonuses or recruitment incentive payments</t>
  </si>
  <si>
    <t>2-19-a-iii: Description of remuneration policies for termination payments</t>
  </si>
  <si>
    <t>2-19-a-iv: Description of remuneration policies for clawbacks</t>
  </si>
  <si>
    <t>2-19-a-v: Description of remuneration policies for retirement benefits</t>
  </si>
  <si>
    <t>2-19-b: Description of how remuneration policies relate to their objectives and performance in relation to the management of the organization’s impacts</t>
  </si>
  <si>
    <t>2-20</t>
  </si>
  <si>
    <t>2-20-a: Description of process for designing remuneration policies</t>
  </si>
  <si>
    <t>2-20-a: Description of process for determining remuneration</t>
  </si>
  <si>
    <t>2-20-a-i: Does independent highest governance body members or an independent remuneration committee oversee the process for determining remuneration?</t>
  </si>
  <si>
    <t>2-20-a-ii: Description of how the views of stakeholders (including shareholders) regarding remuneration are sought and taken into consideration</t>
  </si>
  <si>
    <t>2-20-a-iii: Are remuneration consultants involved in determining remuneration?</t>
  </si>
  <si>
    <t>2-20-a-iii: Are remuneration consultants independent of the organization, the highest governance body and senior executives?</t>
  </si>
  <si>
    <t>2-20-b: Results of votes of stakeholders (including shareholders) on remuneration policies and proposals, if applicable</t>
  </si>
  <si>
    <t>2-21</t>
  </si>
  <si>
    <t>2-21-a: Ratio of the annual total compensation for the organization’s highest-paid individual to the median annual total compensation for all employees (excluding the highest-paid individual)</t>
  </si>
  <si>
    <t>2-21-b: Ratio of the percentage increase in annual total compensation for the organization’s highest-paid individual to the median percentage increase in annual total compensation for all employees (excluding the highest-paid individual)</t>
  </si>
  <si>
    <t>2-21-c: Contextual information necessary to understand the data and how the data has been compiled</t>
  </si>
  <si>
    <t>2-22</t>
  </si>
  <si>
    <t>2-22-a: Statement from the highest governance body or most senior executive about relevance of sustainable development to the organization and its strategy for contributing to sustainable development</t>
  </si>
  <si>
    <t>2-23</t>
  </si>
  <si>
    <t>2-23-a: Description of policy commitments for responsible business conduct</t>
  </si>
  <si>
    <t>2-23-a-i: The authoritative intergovernmental instruments the commitments reference</t>
  </si>
  <si>
    <t>2-23-a-ii: Do the commitments stipulate conducting due diligence?</t>
  </si>
  <si>
    <t>2-23-a-iii: Do the commitments stipulate applying the precautionary principle?</t>
  </si>
  <si>
    <t>2-23-a-iv: Do the commitments stipulate respecting human rights?</t>
  </si>
  <si>
    <t>2-23-b: Description of the specific policy commitment to respect human rights</t>
  </si>
  <si>
    <t>2-23-b-i: The internationally recognized human rights that the commitment covers</t>
  </si>
  <si>
    <t>2-23-b-ii: The categories of stakeholders, including at-risk or vulnerable groups, that are given particular attention to in the commitment</t>
  </si>
  <si>
    <t>2-23-c: Are the policy commitments publicly available?</t>
  </si>
  <si>
    <t>2-23-c: Links to the policy commitments if publicly available</t>
  </si>
  <si>
    <t>2-23-c: If the policy commitments are not publicly available, explanation of the reason for this</t>
  </si>
  <si>
    <t>2-23-d: The level at which each of the policy commitments was approved within the organization</t>
  </si>
  <si>
    <t>2-23-d: Were the policy commitments approved at the most senior level within the organization?</t>
  </si>
  <si>
    <t>2-23-e: The extent to which the policy commitments apply to the activities and business relationships</t>
  </si>
  <si>
    <t>2-23-f: Description of how the policy commitments are communicated to workers, business partners, and other relevant parties</t>
  </si>
  <si>
    <t>2-24</t>
  </si>
  <si>
    <t>2-24-a: Description of how each of the policy commitments for responsible business conduct is embedded throughout the activities and business relationships</t>
  </si>
  <si>
    <t>2-24-a-i: Description of how the responsibility to implement the commitments is allocated across different levels within the organization</t>
  </si>
  <si>
    <t>2-24-a-ii: Description of how the commitments are integrated into organizational strategies, operational policies, and operational procedures</t>
  </si>
  <si>
    <t>2-24-a-iii: Description of how the commitments are implemented with and through business relationships</t>
  </si>
  <si>
    <t>2-24-a-iv: Description of training that is provided for implementing the commitments</t>
  </si>
  <si>
    <t>2-25</t>
  </si>
  <si>
    <t>2-25-a: Description of commitments to provide for or cooperate in the remediation of negative impacts that the organization identifies it has caused or contributed to</t>
  </si>
  <si>
    <t>2-25-b: Description of the approach to identify and address grievances, including the grievance mechanisms that the organization has established or participates in</t>
  </si>
  <si>
    <t>2-25-c: Description of other processes by which the organization provides for or cooperates in the remediation of negative impacts that it identifies it has caused or contributed to</t>
  </si>
  <si>
    <t>2-25-d: Description of how stakeholders who are the intended users of the grievance mechanisms are involved in the design, review, operation, and improvement of these mechanisms</t>
  </si>
  <si>
    <t>2-25-e: Description of how the organization tracks the effectiveness of the grievance mechanisms and other remediation processes</t>
  </si>
  <si>
    <t>2-25-e: Examples of the effectiveness of the grievance mechanisms and other remediation processes, including stakeholder feedback</t>
  </si>
  <si>
    <t>2-26</t>
  </si>
  <si>
    <t>2-26-a-i: Description of the mechanisms for individuals to seek advice on implementing the organization’s policies and practices for responsible business conduct</t>
  </si>
  <si>
    <t>2-26-a-ii: Description of the mechanisms for individuals to raise concerns about the organization’s business conduct</t>
  </si>
  <si>
    <t>2-27</t>
  </si>
  <si>
    <t>2-27-a: Total number of significant instances of non-compliance with laws and regulations during the reporting period</t>
  </si>
  <si>
    <t>2-27-a-i: Number of significant instances of non-compliance with laws and regulations for which fines were incurred during the reporting period</t>
  </si>
  <si>
    <t>2-27-a-ii: Number of significant instances of non-compliance with laws and regulations for which non-monetary sanctions were incurred during the reporting period</t>
  </si>
  <si>
    <t>2-27-b: Total number of fines for instances of non-compliance with laws and regulations that were paid during the reporting period</t>
  </si>
  <si>
    <t>2-27-b-i: Number of fines paid during the reporting period for instances of non-compliance with laws and regulations that occurred in the current reporting period</t>
  </si>
  <si>
    <t>2-27-b-ii: Number of fines paid during the reporting period for instances of non-compliance with laws and regulations that occurred in previous reporting periods</t>
  </si>
  <si>
    <t>2-27-b: Total monetary value of fines for instances of non-compliance with laws and regulations that were paid during the reporting period</t>
  </si>
  <si>
    <t>Monetary value</t>
  </si>
  <si>
    <t>Selected from XBRL UTR list of currencies</t>
  </si>
  <si>
    <t>2-27-b-i: Monetary value of fines paid during the reporting period for instances of non-compliance with laws and regulations that occurred in the current reporting period</t>
  </si>
  <si>
    <t>2-27-b-ii: Monetary value of fines paid during the reporting period for instances of non-compliance with laws and regulations that occurred in previous reporting periods</t>
  </si>
  <si>
    <t>2-27-c: Description of the significant instances of non-compliance</t>
  </si>
  <si>
    <t xml:space="preserve">2-27-d: Description of how significant instances of non-compliance were determined </t>
  </si>
  <si>
    <t>2-28</t>
  </si>
  <si>
    <t>2-28-a: Industry associations, other membership associations, and national or international advocacy organizations in which the organization participates in a significant role</t>
  </si>
  <si>
    <t>2-29</t>
  </si>
  <si>
    <t>2-29-a: Description of the approach to engaging with stakeholders</t>
  </si>
  <si>
    <t>2-29-a-i: Categories of stakeholders engaged with</t>
  </si>
  <si>
    <t>2-29-a-i: Description of how the categories of stakeholders to engage with are identified</t>
  </si>
  <si>
    <t>2-29-a-ii: Description of the purpose of stakeholder engagement</t>
  </si>
  <si>
    <t>2-29-a-iii: Description of how the organization seeks to ensure meaningful engagement with stakeholders</t>
  </si>
  <si>
    <t>2-30</t>
  </si>
  <si>
    <t>2-30-a: Percentage of total employees covered by collective bargaining agreements</t>
  </si>
  <si>
    <t>Percentage</t>
  </si>
  <si>
    <t>2-30-b: For employees not covered by collective bargaining agreements, does the organization determine their working conditions and terms of employment based on collective bargaining agreements that cover its other employees or based on collective bargaining agreements from other organizations?</t>
  </si>
  <si>
    <t>Subpara</t>
  </si>
  <si>
    <t>3-1</t>
  </si>
  <si>
    <t>3-1-a: Description of the process to determine material topics</t>
  </si>
  <si>
    <t>3-1-a-i: Description of how impacts have been identified across the organization's activities and business relationships</t>
  </si>
  <si>
    <t>3-1-a-ii: Description of how impacts have been prioritized for reporting based on their significance</t>
  </si>
  <si>
    <t>3-1-b: Stakeholders and experts whose views have informed the process of determining material topics</t>
  </si>
  <si>
    <t>3-2 and 3-3 (no Sector Standard being used)</t>
  </si>
  <si>
    <t>3-2</t>
  </si>
  <si>
    <t>3-2-a: List of material topics</t>
  </si>
  <si>
    <t>Report list of material topics, if list of likely material topics using Sector Standards (GRI 11, GRI 12, GRI 13, or GRI 14) is not applicable. Report list of disclosures for each material topic.</t>
  </si>
  <si>
    <t>3-2-a: List of applicable disclosures</t>
  </si>
  <si>
    <t>List of GRI disclosures</t>
  </si>
  <si>
    <t>Multiple selection. Report list of applicable disclosures for each material topic typed.</t>
  </si>
  <si>
    <t>3-3-d-iii: Description of actions to manage positive impacts</t>
  </si>
  <si>
    <t>Report if 3-3-e is omitted.</t>
  </si>
  <si>
    <t>3-2-b: Changes to the list of material topics compared to the previous reporting period</t>
  </si>
  <si>
    <t>3-2 and 3-3 (reporting using a Sector Standard)</t>
  </si>
  <si>
    <t>Report list of material topics. Identify the material topics applicable from the list of Likely material topics for the respective sector.</t>
  </si>
  <si>
    <t>3-2-a: List of likely material topics</t>
  </si>
  <si>
    <t>List of likely material topics from Sector Standards</t>
  </si>
  <si>
    <t>Multiple selection. Report list of material topics which are applicable from the likely material topics list of Sector Standards (GRI 11, GRI 12, GRI 13, or GRI 14),</t>
  </si>
  <si>
    <t>Multiple selection. Report list of applicable disclosures for each material topic.</t>
  </si>
  <si>
    <t>201-1</t>
  </si>
  <si>
    <t>201-1-a: Is the data for Direct economic value generated and distributed (EVG&amp;D) presented on an accruals or cash basis?</t>
  </si>
  <si>
    <t>- Accruals basis
- Cash basis</t>
  </si>
  <si>
    <t>Single selection. Report justification for the decision if reported as 'Cash basis'.</t>
  </si>
  <si>
    <t>201-1-a: Justification for the decision, if the Direct economic value generated and distributed data (EVG&amp;D) are presented on a cash basis</t>
  </si>
  <si>
    <t>Report if the direct economic value and distributed (EVG&amp;D) data is reported as 'Cash basis'.</t>
  </si>
  <si>
    <t>201-1-b: Country, regional, or market level</t>
  </si>
  <si>
    <t>Report 201-1-a for each country, region, or market.</t>
  </si>
  <si>
    <t>201-1-a-i: Direct economic value generated: revenues</t>
  </si>
  <si>
    <t>Monetary</t>
  </si>
  <si>
    <t>Decimal values possible. Report for each country, region, or market.</t>
  </si>
  <si>
    <t>201-1-a-ii: Economic value distributed: operating costs, employee wages and benefits, payments to providers of capital, payments to government by country, and community investments</t>
  </si>
  <si>
    <t>201-1-a-iii: Economic value retained: ‘direct economic value generated’ less ‘economic value distributed’</t>
  </si>
  <si>
    <t>201-1-b: Criteria used for defining significance</t>
  </si>
  <si>
    <t>201-2</t>
  </si>
  <si>
    <t>201-2-a: Risks and opportunities posed by climate change that have the potential to generate substantive changes in operations, revenue, or expenditure</t>
  </si>
  <si>
    <t>201-2-a-i: Description of the risk or opportunity and its classification as either physical, regulatory, or other</t>
  </si>
  <si>
    <t>201-2-a-ii: Description of the impact associated with the risk or opportunity</t>
  </si>
  <si>
    <t>201-2-a-iii: Financial implications of the risk or opportunity before action is taken</t>
  </si>
  <si>
    <t>201-2-a-iv: Methods used to manage the risk or opportunity</t>
  </si>
  <si>
    <t>201-2-a-v: Costs of actions taken to manage the risk or opportunity</t>
  </si>
  <si>
    <t>2.2</t>
  </si>
  <si>
    <t>201-2-2.2: Is a system in place to calculate the financial implications or costs, or to make revenue projections?</t>
  </si>
  <si>
    <t>201-2-2.2: Plans and timeline to develop systems to calculate the financial implications or costs, or to make revenue projections</t>
  </si>
  <si>
    <t>201-3</t>
  </si>
  <si>
    <t>201-3-a: Estimated value of the plan's liabilities, if these liabilities are met by the organization’s general resources</t>
  </si>
  <si>
    <t>201-3-b: Does a separate fund exist to pay the plan’s pension liabilities?</t>
  </si>
  <si>
    <t>201-3-b-i: Extent to which the scheme’s liabilities are estimated to be covered by the assets that have been set aside to meet them</t>
  </si>
  <si>
    <t>201-3-b-ii: Basis on which that estimate has been arrived at</t>
  </si>
  <si>
    <t>201-3-b-iii: When that estimate was made</t>
  </si>
  <si>
    <t>Short String</t>
  </si>
  <si>
    <t>201-3-c: Explanation of the strategy adopted by the employer to work towards full coverage, and the timescale by which the employer hopes to achieve full coverage, if a fund set up to pay the plan’s pension liabilities is not fully covered</t>
  </si>
  <si>
    <t>201-3-d: Percentage of salary contributed by employee</t>
  </si>
  <si>
    <t>201-3-d: Percentage of salary contributed by employer</t>
  </si>
  <si>
    <t>201-3-e: Level of participation in retirement plans</t>
  </si>
  <si>
    <t>201-4</t>
  </si>
  <si>
    <t>201-4-b: Country</t>
  </si>
  <si>
    <t>Country list, dimension</t>
  </si>
  <si>
    <t>Report 201-4-a for each country selected.</t>
  </si>
  <si>
    <t xml:space="preserve">201-4-a-i: Total monetary value of tax relief and tax credits received from any government during the reporting period </t>
  </si>
  <si>
    <t>Decimal values possible. Report for each country selected.</t>
  </si>
  <si>
    <t xml:space="preserve">201-4-a-ii: Total monetary value of subsidies received from any
government during the reporting period </t>
  </si>
  <si>
    <t xml:space="preserve">201-4-a-iii: Total monetary value of investment grants, research and development grants, and other relevant types of grant received from any government during the reporting period </t>
  </si>
  <si>
    <t xml:space="preserve">201-4-a-iv: Total monetary value of awards received from any
government during the reporting period </t>
  </si>
  <si>
    <t xml:space="preserve">201-4-a-v: Total monetary value of royalty holidays received from any
government during the reporting period </t>
  </si>
  <si>
    <t xml:space="preserve">201-4-a-vi: Total monetary value of financial assistance from Export Credit Agencies (ECAs) received during the reporting period </t>
  </si>
  <si>
    <t xml:space="preserve">201-4-a-vii: Total monetary value of financial incentives received from any
government during the reporting period </t>
  </si>
  <si>
    <t xml:space="preserve">201-4-a-viii: Total monetary value of other financial benefits received or receivable from any government for any operation during the reporting period </t>
  </si>
  <si>
    <t>201-4-c: Is any government present in the shareholding structure?</t>
  </si>
  <si>
    <t>201-4-c: Extent to which any government is present in the shareholding structure</t>
  </si>
  <si>
    <t>202-1</t>
  </si>
  <si>
    <t>202-1-a: Significant locations of operation</t>
  </si>
  <si>
    <t>Report gender for each significant location of operation typed.</t>
  </si>
  <si>
    <t>202-1-a: Gender</t>
  </si>
  <si>
    <t>Report for each significant location of operation.</t>
  </si>
  <si>
    <t>202-1-a: Are a significant proportion of employees compensated based on wages subject to minimum wage rules?</t>
  </si>
  <si>
    <t>202-1-a: Ratio of entry level wage to the minimum wage</t>
  </si>
  <si>
    <t>Decimal values possible. Report ratio for each gender at each significant location of operation typed.</t>
  </si>
  <si>
    <t>202-1-b: Are a significant proportion of other workers (excluding employees) performing the organization’s activities compensated based on wages subject to minimum wage rules?</t>
  </si>
  <si>
    <t>Single selection. If reported as 'Yes', then description of actions taken to determine whether these workers are paid above the minimum wage must be reported.</t>
  </si>
  <si>
    <t>202-1-b: Description of actions taken to determine whether these workers are paid above the minimum wage</t>
  </si>
  <si>
    <t>Report if a significant proportion of other workers (excluding employees) performing the organization’s activities are compensated based on wages subject to minimum wage rules.</t>
  </si>
  <si>
    <t>202-1-c: Is a local minimum wage absent or variable at significant locations of operation, by gender?</t>
  </si>
  <si>
    <t>202-1-c: Which minimum wage is being used (in circumstances in which different minimums can be used as a reference)</t>
  </si>
  <si>
    <t>202-1-d: Definition used for 'significant locations of operation'</t>
  </si>
  <si>
    <t>202-2</t>
  </si>
  <si>
    <t>202-2-a: Significant locations of operation</t>
  </si>
  <si>
    <t>Report percentage of senior management that are hired from the local community for each significant location of operation typed.</t>
  </si>
  <si>
    <t>202-2-a: Percentage of senior management that are hired from the local community</t>
  </si>
  <si>
    <t>Decimal values possible. Report for each significant location of operation typed.</t>
  </si>
  <si>
    <t>202-2-b: Definition used for 'senior management'</t>
  </si>
  <si>
    <t>202-2-c: Geographical definition of 'local'</t>
  </si>
  <si>
    <t>202-2-d: Definition used for 'significant locations of operation'</t>
  </si>
  <si>
    <t>203-1</t>
  </si>
  <si>
    <t>203-1-a: Extent of development of significant infrastructure investments and services supported</t>
  </si>
  <si>
    <t>203-1-b: Current or expected impacts on communities and local economies</t>
  </si>
  <si>
    <t>203-1-c: Are these investments and services commercial, in-kind, or pro bono engagements?</t>
  </si>
  <si>
    <t>203-2</t>
  </si>
  <si>
    <t>203-2-a: Examples of significant identified indirect economic impacts</t>
  </si>
  <si>
    <t>203-2-b: Significance of the indirect economic impacts in the context of external benchmarks and stakeholder priorities</t>
  </si>
  <si>
    <t>204-1</t>
  </si>
  <si>
    <t>204-1-a: Percentage of the procurement budget used for significant locations of operation that is spent on suppliers local to that operation</t>
  </si>
  <si>
    <t>204-1-b: Geographical definition of 'local'</t>
  </si>
  <si>
    <t>204-1-c: Definition used for 'significant locations of operation'</t>
  </si>
  <si>
    <t>205-1</t>
  </si>
  <si>
    <t>205-1-a: Total number of operations assessed for risks related to corruption</t>
  </si>
  <si>
    <t>205-1-a: Percentage of operations assessed for risks related to corruption</t>
  </si>
  <si>
    <t xml:space="preserve">Percentage </t>
  </si>
  <si>
    <t>205-1-b: Significant risks related to corruption identified through the risk assessment</t>
  </si>
  <si>
    <t>205-2</t>
  </si>
  <si>
    <t>205-2-a: Region</t>
  </si>
  <si>
    <t xml:space="preserve">Typed dimension </t>
  </si>
  <si>
    <t>Report 205-2-a, 205-2-b, 205-2-c, 205-2-d, and 205-2-e for each region typed.</t>
  </si>
  <si>
    <t>205-2-a: Total number of governance body members that the organization's anti-corruption policies and procedures have been communicated to</t>
  </si>
  <si>
    <t>Integer (whole number) values only. Report for each region typed.</t>
  </si>
  <si>
    <t>205-2-a: Percentage of governance body members that the organization's anti-corruption policies and procedures have been communicated to</t>
  </si>
  <si>
    <t>Decimal values possible. Report for each region typed.</t>
  </si>
  <si>
    <t>205-2-b: Employee category</t>
  </si>
  <si>
    <t>Report 205-2-b and 205-2-e for each employee category typed.</t>
  </si>
  <si>
    <t>205-2-b: Total number of employees that the organization's anti-corruption policies and procedures have been communicated to</t>
  </si>
  <si>
    <t>Decimal values possible. Report for each employee category and region typed.</t>
  </si>
  <si>
    <t>205-2-b: Percentage of employees that the organization's anti-corruption policies and procedures have been communicated to</t>
  </si>
  <si>
    <t>205-2-c: Type of business partner</t>
  </si>
  <si>
    <t>Report 205-2-c for each type of business partner.</t>
  </si>
  <si>
    <t>205-2-c: Total number of business partners that the organization's anti-corruption policies and procedures have been communicated to</t>
  </si>
  <si>
    <t>Integer (whole number) values only. Report for each business partner and region typed.</t>
  </si>
  <si>
    <t>205-2-c: Percentage of business partners that the organization's anti-corruption policies and procedures have been communicated to</t>
  </si>
  <si>
    <t>Decimal values possible. Report for each business partner and region typed.</t>
  </si>
  <si>
    <t>205-2-c: Description of how the organization's anti-corruption policies and procedures have been communicated to any other persons or organizations</t>
  </si>
  <si>
    <t>205-2-d: Total number of governance body members that have received training on anti-corruption</t>
  </si>
  <si>
    <t>205-2-d: Percentage of governance body members that have received training on anti-corruption</t>
  </si>
  <si>
    <t>205-2-e: Total number of employees that have received training on anti-corruption</t>
  </si>
  <si>
    <t>205-2-e: Percentage of employees that have received training on anti-corruption</t>
  </si>
  <si>
    <t>205-3</t>
  </si>
  <si>
    <t>205-3-a: Total number of confirmed incidents of corruption</t>
  </si>
  <si>
    <t>205-3-a: Nature of confirmed incidents of corruption</t>
  </si>
  <si>
    <t>205-3-b: Total number of confirmed incidents in which employees were dismissed or disciplined for corruption</t>
  </si>
  <si>
    <t>205-3-c: Total number of confirmed incidents when contracts with business partners were terminated or not renewed due to violations related to corruption</t>
  </si>
  <si>
    <t>205-3-d: Public legal cases regarding corruption brought against the organization or its employees during the reporting period and the outcomes of such cases</t>
  </si>
  <si>
    <t>206-1</t>
  </si>
  <si>
    <t>206-1-a: Number of legal actions pending or completed during the reporting period regarding anti-competitive behavior in which the organization has been identified as a participant</t>
  </si>
  <si>
    <t>206-1-a: Number of legal actions pending or completed during the reporting period regarding violations of anti-trust and monopoly legislation in which the organization has been identified as a participant</t>
  </si>
  <si>
    <t>206-1-b: Main outcomes of completed legal actions, including any decisions or judgements</t>
  </si>
  <si>
    <t>207-1</t>
  </si>
  <si>
    <t>207-1-a: Description of the approach to tax</t>
  </si>
  <si>
    <t>207-1-a-i: Does the organization have a tax strategy?</t>
  </si>
  <si>
    <t>207-1-a-i: Link to this strategy if publicly available</t>
  </si>
  <si>
    <t>207-1-a-ii: Governance body or executive-level position within the organization that formally reviews and approves the tax strategy</t>
  </si>
  <si>
    <t>207-1-a-ii: Frequency of review of the tax strategy</t>
  </si>
  <si>
    <t>207-1-a-iii: Description of the approach to regulatory compliance</t>
  </si>
  <si>
    <t>207-1-a-iv: Description of how the approach to tax is linked to the business and sustainable development strategies of the organization</t>
  </si>
  <si>
    <t>207-2</t>
  </si>
  <si>
    <t>207-2-a: Description of the tax governance and control framework</t>
  </si>
  <si>
    <t>207-2-a-i: Governance body or executive-level position within the organization accountable for compliance with the tax strategy</t>
  </si>
  <si>
    <t>207-2-a-ii: Description of how the approach to tax is embedded within the organization</t>
  </si>
  <si>
    <t>207-2-a-iii: Description of the approach to tax risks, including how risks are identified, managed, and monitored</t>
  </si>
  <si>
    <t>207-2-a-iv: Description of how compliance with the tax governance and control framework is evaluated</t>
  </si>
  <si>
    <t>207-2-b: Description of the mechanisms to raise concerns about the organization’s business conduct and the organization’s integrity in relation to tax</t>
  </si>
  <si>
    <t>207-2-c: Description of the assurance process for disclosures on tax including, if applicable, a link or reference to the external assurance report(s) or assurance statement(s)</t>
  </si>
  <si>
    <t>207-3</t>
  </si>
  <si>
    <t>207-3-a: Description of the approach to stakeholder engagement and management of stakeholder concerns related to tax</t>
  </si>
  <si>
    <t>207-3-a-i: Approach to engagement with tax authorities</t>
  </si>
  <si>
    <t>207-3-a-ii: Approach to public policy advocacy on tax</t>
  </si>
  <si>
    <t>207-3-a-iii: Description of the processes for collecting and considering the views and concerns of stakeholders, including external stakeholders</t>
  </si>
  <si>
    <t>207-4</t>
  </si>
  <si>
    <t>207-4-a: All tax jurisdictions where the entities included in the organization’s audited consolidated financial statements, or in the financial information filed on public record, are resident for tax purposes</t>
  </si>
  <si>
    <t>Dimension</t>
  </si>
  <si>
    <t>Multiple selection. Report 207-4-b for each country selected.</t>
  </si>
  <si>
    <t>207-4-a: Tax jurisdiction</t>
  </si>
  <si>
    <t>Report 207-4-b for each tax jurisdiction typed.</t>
  </si>
  <si>
    <t>207-4-b-i: Names of the resident entities</t>
  </si>
  <si>
    <t>Report for each country selected and tax jurisdiction typed.</t>
  </si>
  <si>
    <t>207-4-b-ii: Primary activities of the organization</t>
  </si>
  <si>
    <t>207-4-b-iii: Number of employees</t>
  </si>
  <si>
    <t>Decimal values possible. Report for each country selected and tax jurisdiction typed.</t>
  </si>
  <si>
    <t>207-4-b-iii: Basis of calculation of the number of employees</t>
  </si>
  <si>
    <t>207-4-b-iv: Revenues from third-party sales</t>
  </si>
  <si>
    <t>207-4-b-v: Revenues from intra-group transactions with other tax jurisdictions</t>
  </si>
  <si>
    <t>207-4-b-vi: Profit/loss before tax</t>
  </si>
  <si>
    <t>207-4-b-vii: Tangible assets other than cash and cash equivalents</t>
  </si>
  <si>
    <t>207-4-b-viii: Corporate income tax paid on a cash basis</t>
  </si>
  <si>
    <t>ix</t>
  </si>
  <si>
    <t>207-4-b-ix: Corporate income tax accrued on profit/loss</t>
  </si>
  <si>
    <t>x</t>
  </si>
  <si>
    <t>207-4-b-x: Reasons for the difference between corporate income tax accrued on profit/loss and the tax due if the statutory tax rate is applied to profit/loss before tax</t>
  </si>
  <si>
    <t>207-4-c: Time period covered by the information reported in Disclosure 207-4 : Start date</t>
  </si>
  <si>
    <t>207-4-c: Time period covered by the information reported in Disclosure 207-4 : End date</t>
  </si>
  <si>
    <t>2.2.1</t>
  </si>
  <si>
    <t>207-4-2.2.1: Explanation for the difference, if data reported for Disclosures 207-4-b-iv, vi, vii, and viii does not reconcile with the audited consolidated financial statements, or the financial information filed on public record</t>
  </si>
  <si>
    <t>301-1</t>
  </si>
  <si>
    <t>301-1-a: Material resource</t>
  </si>
  <si>
    <t>- Non-renewable material
- Renewable material</t>
  </si>
  <si>
    <t>Multiple selection. Report 301-1-a for each material resource type.</t>
  </si>
  <si>
    <t>301-1-a: Total weight of materials that are used to produce and package the organization’s primary products and services used</t>
  </si>
  <si>
    <t>Select from XBRL UTR list of units for weight</t>
  </si>
  <si>
    <t>Decimal values possible. Report for each material resource type.</t>
  </si>
  <si>
    <t>301-1-a: Total volume of materials that are used to produce and package the organization’s primary products and services used</t>
  </si>
  <si>
    <t>301-2</t>
  </si>
  <si>
    <t>301-2-a: Percentage of recycled input materials used to manufacture primary products and services</t>
  </si>
  <si>
    <t>301-3</t>
  </si>
  <si>
    <t>301-3-a: Product category</t>
  </si>
  <si>
    <t>Report 301-3-a for each product category typed.</t>
  </si>
  <si>
    <t>301-3-a: Percentage of reclaimed products and their packaging materials</t>
  </si>
  <si>
    <t>Decimal values possible. Report for each product category typed.</t>
  </si>
  <si>
    <t>301-3-b: Explanation of how the data for this disclosure has been collected</t>
  </si>
  <si>
    <t>302-1</t>
  </si>
  <si>
    <t>302-1-a: Total fuel consumption within the organization from non-renewable sources</t>
  </si>
  <si>
    <t>Joules or multiples</t>
  </si>
  <si>
    <t>302-1-a: Fuel types used from non-renewable sources</t>
  </si>
  <si>
    <t>302-1-b: Total fuel consumption within the organization from renewable sources</t>
  </si>
  <si>
    <t>302-1-b: Fuel types used from renewable sources</t>
  </si>
  <si>
    <t>302-1-c-i: Total electricity consumption</t>
  </si>
  <si>
    <t>Joules, watt-hours or multiples</t>
  </si>
  <si>
    <t>302-1-c-ii: Total heating consumption</t>
  </si>
  <si>
    <t>302-1-c-iii: Total cooling consumption</t>
  </si>
  <si>
    <t>302-1-c-iv: Total steam consumption</t>
  </si>
  <si>
    <t>302-1-d-i: Total electricity sold</t>
  </si>
  <si>
    <t>302-1-d-ii: Total heating sold</t>
  </si>
  <si>
    <t>302-1-d-iii: Total cooling sold</t>
  </si>
  <si>
    <t>302-1-d-iv: Total steam sold</t>
  </si>
  <si>
    <t>302-1-e: Total energy consumption within the organization</t>
  </si>
  <si>
    <t xml:space="preserve">302-1-f: Standards, methodologies, assumptions, and/or calculation tools used </t>
  </si>
  <si>
    <t>302-1-g: Source of the conversion factors used</t>
  </si>
  <si>
    <t>302-2</t>
  </si>
  <si>
    <t>302-2-a: Energy consumption outside of the organization</t>
  </si>
  <si>
    <t>302-2-b: Standards, methodologies, assumptions, and/or calculation tools used</t>
  </si>
  <si>
    <t>302-2-c: Source of the conversion factors used</t>
  </si>
  <si>
    <t>302-3</t>
  </si>
  <si>
    <t>302-3-d: Types of energy included in the energy intensity ratio</t>
  </si>
  <si>
    <t>- Within the organization
- Outside the organization</t>
  </si>
  <si>
    <t>Report 302-3-a, 302-3-b, and 302-3-c for each types of energy included in the energy intensity ratio.</t>
  </si>
  <si>
    <t>302-3-a: Energy intensity ratio for the organization</t>
  </si>
  <si>
    <t>Decimal values possible. Report for each dimension selected.</t>
  </si>
  <si>
    <t>302-3-a: Unit for energy intensity ratio</t>
  </si>
  <si>
    <t>Report for each type of energy included in the energy intensity ratio.</t>
  </si>
  <si>
    <t>302-3-b: Organization-specific metric (the denominator) chosen to calculate the energy intensity ratio</t>
  </si>
  <si>
    <t>302-3-c: Types of energy included in the energy intensity ratio</t>
  </si>
  <si>
    <t>- Fuel
- Electricity
- Heating
- Cooling
- Steam</t>
  </si>
  <si>
    <t>Multiple selection. Report for each type of energy included in the energy intensity ratio.</t>
  </si>
  <si>
    <t>302-4</t>
  </si>
  <si>
    <t>302-4-a: Amount of reductions in energy consumption achieved as a direct result of conservation and efficiency initiatives</t>
  </si>
  <si>
    <t>302-4-b: Types of energy included in the reductions</t>
  </si>
  <si>
    <t>302-4-c: Basis for calculating reductions in energy consumption</t>
  </si>
  <si>
    <t>302-4-c: Rationale for choosing the basis for calculating reductions in energy consumption</t>
  </si>
  <si>
    <t>302-4-d: Standards, methodologies, assumptions, and/or calculation tools used</t>
  </si>
  <si>
    <t>2.7.2</t>
  </si>
  <si>
    <t>302-4-2.7.2: Description of whether energy reduction is estimated, modeled, or sourced from direct measurements</t>
  </si>
  <si>
    <t>302-4-2.7.2: The methods used if energy reduction is based on estimation or modeling</t>
  </si>
  <si>
    <t>302-5</t>
  </si>
  <si>
    <t>302-5-a: Reductions in energy requirements of sold products and services achieved during the reporting period</t>
  </si>
  <si>
    <t>302-5-b: Basis for calculating reductions in energy consumption</t>
  </si>
  <si>
    <t>302-5-b: Rationale for choosing the basis for calculating reductions in energy consumption</t>
  </si>
  <si>
    <t>302-5-c: Standards, methodologies, assumptions, and/or calculation tools used</t>
  </si>
  <si>
    <t>304-1-a: Operational sites owned, leased, managed in, or adjacent to, protected areas and areas of high biodiversity value outside protected areas</t>
  </si>
  <si>
    <t>304-1</t>
  </si>
  <si>
    <t>304-1-a: Operational sites owned, leased, managed in, or adjacent to, protected areas
and areas of high biodiversity value outside protected areas</t>
  </si>
  <si>
    <t>Report 304-1-a for each operational site owned, leased, managed in, or adjacent to, protected areas and areas of high biodiversity value outside protected areas.</t>
  </si>
  <si>
    <t>304-1-a-i: Geographic location</t>
  </si>
  <si>
    <t>Report for each operational site typed.</t>
  </si>
  <si>
    <t>304-1-a-ii: Subsurface and underground land that may be owned, leased, or managed</t>
  </si>
  <si>
    <t>304-1-a-iii: Position in relation to the protected area or the high biodiversity value area outside protected areas</t>
  </si>
  <si>
    <t>- In the area
- Adjacent to the area
- Containing portions of the area</t>
  </si>
  <si>
    <t>Single selection. Report for each operational site typed.</t>
  </si>
  <si>
    <t>304-1-a-iv: Type of operation</t>
  </si>
  <si>
    <t xml:space="preserve"> - Office
- Manufacturing or production
- Extractive</t>
  </si>
  <si>
    <t>304-1-a-v: Size of operational site</t>
  </si>
  <si>
    <t>Select from XBRL UTR list of units for area</t>
  </si>
  <si>
    <t>Decimal values possible. Report for each operational site typed.</t>
  </si>
  <si>
    <t>304-1-a-vi: Biodiversity value characterized by the attribute of the protected area or area of high biodiversity value outside the protected area</t>
  </si>
  <si>
    <t>- Terrestrial ecosystem
- Freshwater ecosystem
- Maritime ecosystem</t>
  </si>
  <si>
    <t>304-1-a-vii: Biodiversity value characterized by listing of protected status</t>
  </si>
  <si>
    <t>304-2</t>
  </si>
  <si>
    <t>304-2-a-i: Nature of significant direct and indirect impacts on biodiversity with reference to construction or use of manufacturing plants, mines, and transport infrastructure</t>
  </si>
  <si>
    <t>304-2-a-ii: Nature of significant direct and indirect impacts on biodiversity with reference to pollution</t>
  </si>
  <si>
    <t>304-2-a-iii: Nature of significant direct and indirect impacts on biodiversity with reference to introduction of invasive species, pests, and pathogens</t>
  </si>
  <si>
    <t>304-2-a-iv: Nature of significant direct and indirect impacts on biodiversity with reference to reduction of species</t>
  </si>
  <si>
    <t>304-2-a-v: Nature of significant direct and indirect impacts on biodiversity with reference to habitat conversion</t>
  </si>
  <si>
    <t>304-2-a-vi: Nature of significant direct and indirect impacts on biodiversity with reference to changes in ecological processes outside the natural range of variation</t>
  </si>
  <si>
    <t>304-2-b-i: Significant direct and indirect positive and negative impacts with reference to species affected</t>
  </si>
  <si>
    <t>304-2-b-ii: Significant direct and indirect positive and negative impacts with reference to extent of areas impacted</t>
  </si>
  <si>
    <t>304-2-b-iii: Significant direct and indirect positive and negative impacts with reference to duration of impacts</t>
  </si>
  <si>
    <t>304-2-b-iv: Significant direct and indirect positive and negative impacts with reversibility or irreversibility of the impacts</t>
  </si>
  <si>
    <t>304-3</t>
  </si>
  <si>
    <t>304-3-a: Size of all habitat areas protected or restored</t>
  </si>
  <si>
    <t>304-3-a: Location of all habitat areas protected or restored</t>
  </si>
  <si>
    <t>304-3-a: Was or is the success of the restoration measure approved by independent external professionals?</t>
  </si>
  <si>
    <t>304-3-b: Do partnerships exist with third parties to protect or restore habitat areas distinct from where the organization has overseen and implemented restoration or protection measures?</t>
  </si>
  <si>
    <t>304-3-c: Status of each area based on its condition at the close of the reporting period</t>
  </si>
  <si>
    <t>304-3-d: Standards, methodologies, and assumptions used</t>
  </si>
  <si>
    <t>304-4</t>
  </si>
  <si>
    <t>304-4-a: Level of Extinction risk</t>
  </si>
  <si>
    <t>- Critically endangered
- Endangered
- Vulnerable
- Near threatened
- Least concern</t>
  </si>
  <si>
    <t>Multiple selection. Report 304-4-a for each level of extinction risk.</t>
  </si>
  <si>
    <t>304-4-a: Total number of IUCN Red List species and national conservation list species with habitats in areas affected by the operations of the organization</t>
  </si>
  <si>
    <t>Integer (whole number) values only. Report for each level of extinction risk.</t>
  </si>
  <si>
    <t>305</t>
  </si>
  <si>
    <t>1.2</t>
  </si>
  <si>
    <t>305-1.2: Were offsets used to meet the GHG emissions targets?</t>
  </si>
  <si>
    <t>305-1.2: Type</t>
  </si>
  <si>
    <t>305-1.2: Amount</t>
  </si>
  <si>
    <t>Metric tons of CO2 equivalent</t>
  </si>
  <si>
    <t>305-1.2: Criteria or scheme of which offsets are part</t>
  </si>
  <si>
    <t>305-1</t>
  </si>
  <si>
    <t>305-1-a: Gross direct (Scope 1) GHG emissions</t>
  </si>
  <si>
    <t>305-1-b: Gases included in the calculation</t>
  </si>
  <si>
    <t>- CO2
- CH4
- N2O
- HFCs
- PFCs
- SF6
- NF3</t>
  </si>
  <si>
    <t>305-1-c: Biogenic CO2 emissions</t>
  </si>
  <si>
    <t>305-1-d: Start date for the base year</t>
  </si>
  <si>
    <t>305-1-d: End date for the base year</t>
  </si>
  <si>
    <t>305-1-d-i: The rationale for choosing the base year</t>
  </si>
  <si>
    <t>305-1-d-ii: Emissions in the base year</t>
  </si>
  <si>
    <t>305-1-d-iii: The context for any significant changes in emissions that triggered recalculations of base year emissions</t>
  </si>
  <si>
    <t>305-1-e: Source of the emission factors</t>
  </si>
  <si>
    <t>305-1-e: Global warming potential (GWP) rates used, or a reference to the GWP source</t>
  </si>
  <si>
    <t>305-1-f: Consolidation approach for emissions</t>
  </si>
  <si>
    <t>- Equity share
- Financial control
- Operational control</t>
  </si>
  <si>
    <t>305-1-g: Standards, methodologies, assumptions, and/or calculation tools used</t>
  </si>
  <si>
    <t>305-2</t>
  </si>
  <si>
    <t>305-2-a: Gross location-based energy indirect (Scope 2) GHG emissions</t>
  </si>
  <si>
    <t>Metric tons of CO2 equivalent.</t>
  </si>
  <si>
    <t>305-2-b: Are gross market-based energy indirect (Scope 2) GHG emissions applicable?</t>
  </si>
  <si>
    <t>305-2-b: Gross market-based energy indirect (Scope 2) GHG emissions</t>
  </si>
  <si>
    <t>305-2-c: If available, the gases included in the calculation</t>
  </si>
  <si>
    <t>305-2-d: Start date for the base year</t>
  </si>
  <si>
    <t>305-2-d: End date for the base year</t>
  </si>
  <si>
    <t>305-2-d-i: The rationale for choosing the base year</t>
  </si>
  <si>
    <t>305-2-d-ii: Emissions in the base year</t>
  </si>
  <si>
    <t>305-2-d-iii: The context for any significant changes in emissions that triggered recalculations of base year emissions</t>
  </si>
  <si>
    <t xml:space="preserve">305-2-e: Source of the emission factors </t>
  </si>
  <si>
    <t>305-2-e: The global warming potential (GWP) rates used, or a reference to the GWP source</t>
  </si>
  <si>
    <t>305-2-f: Consolidation approach for emissions</t>
  </si>
  <si>
    <t>305-2-g: Standards, methodologies, assumptions, and/or calculation tools used</t>
  </si>
  <si>
    <t>305-3</t>
  </si>
  <si>
    <t>305-3-a: Gross other indirect (Scope 3) GHG emissions</t>
  </si>
  <si>
    <t>305-3-b: If available, the gases included in the calculation</t>
  </si>
  <si>
    <t>305-3-c: Biogenic CO2 emissions</t>
  </si>
  <si>
    <t>305-3-d: Other indirect (Scope 3) GHG emissions categories and activities included in the calculation</t>
  </si>
  <si>
    <t>305-3-e: Start date for the base year</t>
  </si>
  <si>
    <t>305-3-e: End date for the base year</t>
  </si>
  <si>
    <t>305-3-e-i: The rationale for choosing the base year</t>
  </si>
  <si>
    <t>305-3-e-ii: Emissions in the base year</t>
  </si>
  <si>
    <t>305-3-e-iii: The context for any significant changes in emissions that triggered recalculations of base year emissions</t>
  </si>
  <si>
    <t>305-3-f: Source of the emission factors</t>
  </si>
  <si>
    <t>305-3-f: The global warming potential (GWP) rates used, or a reference to the GWP source</t>
  </si>
  <si>
    <t>305-3-g: Standards, methodologies, assumptions, and/or calculation tools used</t>
  </si>
  <si>
    <t>305-4</t>
  </si>
  <si>
    <t>305-4-c: Types of GHG emissions included in the GHG emissions intensity ratio</t>
  </si>
  <si>
    <t>- Direct (Scope 1) emissions
- Energy indirect (Scope 2) emissions
- Direct (Scope 1) and energy indirect (Scope 2) emissions
- Other indirect (Scope 3) GHG emissions</t>
  </si>
  <si>
    <t>Report GHG emissions intensity ratio for types of GHG emissions included in the ratio.</t>
  </si>
  <si>
    <t>305-4-a: GHG emissions intensity ratio for the organization</t>
  </si>
  <si>
    <t>305-4-a: Unit for GHG emissions intensity ratio</t>
  </si>
  <si>
    <t>305-4-b: Organization-specific metric (the denominator) chosen to calculate the GHG emissions intensity ratio</t>
  </si>
  <si>
    <t>305-4-d: Gases included in the calculation of the GHG emissions intensity ratio</t>
  </si>
  <si>
    <t>Multiple selection. Report gases included in the calculation of the GHG emissions intensity ratio.</t>
  </si>
  <si>
    <t>305-5</t>
  </si>
  <si>
    <t>305-5-d: Types of GHG emissions for which reductions are reported</t>
  </si>
  <si>
    <t>- Direct (Scope 1) emissions
- Energy indirect (Scope 2) emissions
- Other indirect (Scope 3) GHG emissions</t>
  </si>
  <si>
    <t>Report types of GHG emissions for which reductions are reported.</t>
  </si>
  <si>
    <t>305-5-a: GHG emissions reduced as a direct result of reduction initiatives</t>
  </si>
  <si>
    <t>305-5-a: Reductions from offsets</t>
  </si>
  <si>
    <t>305-5-b: Gases included in the calculation</t>
  </si>
  <si>
    <t>Multiple selection. Report gases included in the calculation for types of GHG emissions for which reductions are reported.</t>
  </si>
  <si>
    <t>305-5-c: Start date for the base year</t>
  </si>
  <si>
    <t>305-5-c: End date for the base year</t>
  </si>
  <si>
    <t>305-5-c: Baseline</t>
  </si>
  <si>
    <t>305-5-c: Rationale for choosing the base year or baseline</t>
  </si>
  <si>
    <t>305-5-e: Standards, methodologies, assumptions, and/or calculation tools used</t>
  </si>
  <si>
    <t>305-6</t>
  </si>
  <si>
    <t>305-6-a: Production of ozone-depleting substances (ODS)</t>
  </si>
  <si>
    <t>Metric tons of CFC-11 (trichlorofluoromethane) equivalent</t>
  </si>
  <si>
    <t>305-6-a: Imports of ozone-depleting substances (ODS)</t>
  </si>
  <si>
    <t>305-6-a: Exports of ozone-depleting substances (ODS)</t>
  </si>
  <si>
    <t>305-6-b: Substances included in the calculation</t>
  </si>
  <si>
    <t>305-6-c: Source of the emission factors used</t>
  </si>
  <si>
    <t>305-6-d: Standards, methodologies, assumptions, and/or calculation tools used</t>
  </si>
  <si>
    <t>305-7</t>
  </si>
  <si>
    <t>305-7-a: Categories of Significant Air Emissions</t>
  </si>
  <si>
    <t>- NOx
- SOx
- Persistent organic pollutants (POP)
- Volatile organic compounds (VOC)
- Hazardous air pollutants (HAP)
- Particulate matter (PM)
- Other standard categories of air emissions identified in relevant regulations</t>
  </si>
  <si>
    <t>Report significant air emissions for each category reported.</t>
  </si>
  <si>
    <t>305-7-a: Significant air emissions</t>
  </si>
  <si>
    <t>Kilograms or multiples</t>
  </si>
  <si>
    <t>Decimal values possible. Report significant air emissions for each category reported.</t>
  </si>
  <si>
    <t>305-7-b: Source of the emission factors used</t>
  </si>
  <si>
    <t>305-7-c: Standards, methodologies, assumptions, and/or calculation tools used</t>
  </si>
  <si>
    <t>2.13.4</t>
  </si>
  <si>
    <t>305-7-2.13.4: The basis on which figures were estimated, if estimations are used due to a lack of default figures</t>
  </si>
  <si>
    <t>306-3</t>
  </si>
  <si>
    <t>306-3-a: Total number of recorded significant spills</t>
  </si>
  <si>
    <t>306-3-a: Total volume of recorded significant spills</t>
  </si>
  <si>
    <t>Select from XBRL UTR list of units for volume</t>
  </si>
  <si>
    <t>306-3-b: Spill that was reported in the organization’s financial statements</t>
  </si>
  <si>
    <t>Report location, volume, and material of each spill that was reported in the organization’s financial statements.</t>
  </si>
  <si>
    <t>306-3-b-i: Location of spill</t>
  </si>
  <si>
    <t>Report location of each spill that was reported in the organization’s financial statements.</t>
  </si>
  <si>
    <t>306-3-b-ii: Volume of spill</t>
  </si>
  <si>
    <t>Decimal values possible. Report volume of each spill that was reported in the organization’s financial statements.</t>
  </si>
  <si>
    <t>306-3-b-iii: Material of spill</t>
  </si>
  <si>
    <t>- Oil spills
- Fuel spills
- Spills of wastes
- Spills of chemicals
- Other</t>
  </si>
  <si>
    <t>Single selection. Report material of each spill that was reported in the organization’s financial statements. If 'Other' is selected, then material of spill must be reported.</t>
  </si>
  <si>
    <t>306-3-b-iii: Other material of spill</t>
  </si>
  <si>
    <t>Report material of spill if 'Other' is selected.</t>
  </si>
  <si>
    <t>306-3-c: Impacts of significant spills</t>
  </si>
  <si>
    <t>306-1</t>
  </si>
  <si>
    <t>306-1-a-i: Description of inputs that lead or could lead to significant actual and potential waste-related impacts</t>
  </si>
  <si>
    <t>306-1-a-i: Description of activities that lead or could lead to significant actual and potential waste-related impacts</t>
  </si>
  <si>
    <t>306-1-a-i: Description of outputs that lead or could lead to significant actual and potential waste-related impacts</t>
  </si>
  <si>
    <t>306-1-a-ii: Description of whether the significant actual and potential waste-related impacts relate to waste generated in the organization’s own activities or to waste generated upstream or downstream in its value chain</t>
  </si>
  <si>
    <t>306-2</t>
  </si>
  <si>
    <t>306-2-a: Actions, including circularity measures, taken to prevent waste generation in the organization's own activities and upstream and downstream in its value chain</t>
  </si>
  <si>
    <t>306-2-a: Actions taken to manage significant impacts from waste generated</t>
  </si>
  <si>
    <t>306-2-b: Is the waste generated by the organization in its own activities managed by a third party?</t>
  </si>
  <si>
    <t>306-2-b: Description of the processes used to determine whether the third party manages waste in line with contractual or legislative obligations</t>
  </si>
  <si>
    <t>306-2-c: Processes used to collect and monitor waste-related data</t>
  </si>
  <si>
    <t>306-3-a: Total weight of waste generated</t>
  </si>
  <si>
    <t>Metric Tons</t>
  </si>
  <si>
    <t>306-3-a: Category of waste composition</t>
  </si>
  <si>
    <t>Report weight of waste generated for each category of waste composition.</t>
  </si>
  <si>
    <t>306-3-a: Weight of waste generated</t>
  </si>
  <si>
    <t>Decimal values possible. Report for each category of waste composition typed.</t>
  </si>
  <si>
    <t>306-3-b: Contextual information necessary to understand the data and how the data has been compiled</t>
  </si>
  <si>
    <t>306-4</t>
  </si>
  <si>
    <t>306-4-a: Total weight of waste diverted from disposal</t>
  </si>
  <si>
    <t>306-4-a: Category of waste composition</t>
  </si>
  <si>
    <t>Report weight of waste diverted from disposal for each category of waste composition.</t>
  </si>
  <si>
    <t>306-4-a: Weight of waste diverted from disposal</t>
  </si>
  <si>
    <t>306-4-b: Total weight of hazardous waste diverted from disposal</t>
  </si>
  <si>
    <t>306-4-b-i: Weight of hazardous waste diverted from disposal by recovery operation: Preparation for reuse</t>
  </si>
  <si>
    <t>306-4-d-i: Weight of hazardous waste diverted from disposal by recovery operation: Preparation for reuse (onsite)</t>
  </si>
  <si>
    <t>306-4-d-ii: Weight of hazardous waste diverted from disposal by recovery operation: Preparation for reuse (offsite)</t>
  </si>
  <si>
    <t>306-4-b-ii: Weight of hazardous waste diverted from disposal by recovery operation: Recycling</t>
  </si>
  <si>
    <t>306-4-d-i: Weight of hazardous waste diverted from disposal by recovery operation: Recycling (onsite)</t>
  </si>
  <si>
    <t>306-4-d-ii: Weight of hazardous waste diverted from disposal by recovery operation: Recycling (offsite)</t>
  </si>
  <si>
    <t>306-4-b-iii: Weight of hazardous waste diverted from disposal by recovery operation: Other recovery operations</t>
  </si>
  <si>
    <t>306-4-d-i: Weight of hazardous waste diverted from disposal by recovery operation onsite: Other recovery operations (onsite)</t>
  </si>
  <si>
    <t>306-4-d-ii: Weight of hazardous waste diverted from disposal by recovery operation offsite: Other recovery operations (offsite)</t>
  </si>
  <si>
    <t>306-4-c: Total weight of non-hazardous waste diverted from disposal</t>
  </si>
  <si>
    <t>306-4-c-i: Weight of non-hazardous waste diverted from disposal by recovery operation: Preparation for reuse</t>
  </si>
  <si>
    <t>306-4-d-i: Weight of non-hazardous waste diverted from disposal by recovery operation: Preparation for reuse (onsite)</t>
  </si>
  <si>
    <t>306-4-d-ii: Weight of non-hazardous waste diverted from disposal by recovery operation: Preparation for reuse (offsite)</t>
  </si>
  <si>
    <t>306-4-c-ii: Weight of non-hazardous waste diverted from disposal by recovery operation: Recycling</t>
  </si>
  <si>
    <t>306-4-d-i: Weight of non-hazardous waste diverted from disposal by recovery operation: Recycling (onsite)</t>
  </si>
  <si>
    <t>306-4-d-ii: Weight of non-hazardous waste diverted from disposal by recovery operation: Recycling (offsite)</t>
  </si>
  <si>
    <t>306-4-c-iii: Weight of non-hazardous waste diverted from disposal by recovery operation: Other recovery operations</t>
  </si>
  <si>
    <t>306-4-d-i: Weight of non-hazardous waste diverted from disposal by recovery operation: Other recovery operations (onsite)</t>
  </si>
  <si>
    <t>306-4-d-ii: Weight of non-hazardous waste diverted from disposal by recovery operation: Other recovery operations (offsite)</t>
  </si>
  <si>
    <t>306-4-e: Contextual information necessary to understand the data and how the data has been compiled</t>
  </si>
  <si>
    <t>306-5</t>
  </si>
  <si>
    <t>306-5-a: Total weight of waste directed to disposal</t>
  </si>
  <si>
    <t>306-5-a: Category of waste composition</t>
  </si>
  <si>
    <t>Report weight of hazardous waste directed to disposal for each category of waste composition.</t>
  </si>
  <si>
    <t>306-5-a: Weight of waste directed to disposal</t>
  </si>
  <si>
    <t>306-5-b: Total weight of hazardous waste directed to disposal</t>
  </si>
  <si>
    <t>306-5-b-i: Weight of hazardous waste directed to disposal: Incineration (with energy recovery)</t>
  </si>
  <si>
    <t>306-5-d-i: Weight of hazardous waste directed to disposal: Incineration (with energy recovery) (onsite)</t>
  </si>
  <si>
    <t>306-5-d-ii: Weight of hazardous waste directed to disposal by disposal operations: Incineration (with energy recovery) (offsite)</t>
  </si>
  <si>
    <t>306-5-b-ii: Weight of hazardous waste directed to disposal by disposal operations: Incineration (without energy recovery)</t>
  </si>
  <si>
    <t>306-5-d-i: Weight of hazardous waste directed to disposal by disposal operations: Incineration (without energy recovery) (onsite)</t>
  </si>
  <si>
    <t>306-5-d-ii: Weight of hazardous waste directed to disposal by disposal operations: Incineration (without energy recovery) (offsite)</t>
  </si>
  <si>
    <t>306-5-b-iii: Weight of hazardous waste directed to disposal by disposal operations: Landfilling</t>
  </si>
  <si>
    <t>306-5-d-i: Weight of hazardous waste directed to disposal by disposal operations: Landfilling (onsite)</t>
  </si>
  <si>
    <t>306-5-d-ii: Weight of hazardous waste directed to disposal by disposal operations: Landfilling (offsite)</t>
  </si>
  <si>
    <t>306-5-b-iv: Weight of hazardous waste directed to disposal by disposal operations: Other disposal operations</t>
  </si>
  <si>
    <t>306-5-d-i: Weight of hazardous waste directed to disposal by disposal operations: Other disposal operations (onsite)</t>
  </si>
  <si>
    <t>306-5-d-ii: Weight of hazardous waste directed to disposal by disposal operations: Other disposal operations (offsite)</t>
  </si>
  <si>
    <t>306-5-c: Total weight of non-hazardous waste directed to disposal</t>
  </si>
  <si>
    <t>306-5-c-i: Weight of non-hazardous waste directed to disposal by disposal operations: Incineration (with energy recovery)</t>
  </si>
  <si>
    <t>306-5-d-i: Weight of non-hazardous waste directed to disposal by disposal operations: Incineration (with energy recovery) (onsite)</t>
  </si>
  <si>
    <t>306-5-d-ii: Weight of non-hazardous waste directed to disposal by disposal operations: Incineration (with energy recovery) (offsite)</t>
  </si>
  <si>
    <t>306-5-c-ii: Weight of non-hazardous waste directed to disposal by disposal operations: Incineration (without energy recovery)</t>
  </si>
  <si>
    <t>306-5-d-i: Weight of non-hazardous waste directed to disposal by disposal operations: Incineration (without energy recovery) (onsite)</t>
  </si>
  <si>
    <t>306-5-d-ii: Weight of non-hazardous waste directed to disposal by disposal operations: Incineration (without energy recovery) (offsite)</t>
  </si>
  <si>
    <t>306-5-c-iii: Weight of non-hazardous waste directed to disposal by disposal operations: Landfilling</t>
  </si>
  <si>
    <t>306-5-d-i: Weight of non-hazardous waste directed to disposal by disposal operations: Landfilling (onsite)</t>
  </si>
  <si>
    <t>306-5-d-ii: Weight of non-hazardous waste directed to disposal by disposal operations: Landfilling (offsite)</t>
  </si>
  <si>
    <t>306-5-c-iv: Weight of non-hazardous waste directed to disposal by disposal operations: Other disposal operations</t>
  </si>
  <si>
    <t>306-5-d-i: Weight of non-hazardous waste directed to disposal by disposal operations: Other disposal operations (onsite)</t>
  </si>
  <si>
    <t>306-5-d-ii: Weight of non-hazardous waste directed to disposal by disposal operations: Other disposal operations (offsite)</t>
  </si>
  <si>
    <t>306-5-e: Contextual information necessary to understand the data and how the data has been compiled.</t>
  </si>
  <si>
    <t>308-1</t>
  </si>
  <si>
    <t>308-1-a: Percentage of new suppliers that were screened using environmental criteria</t>
  </si>
  <si>
    <t>308-2</t>
  </si>
  <si>
    <t>308-2-a: Number of suppliers assessed for environmental impacts</t>
  </si>
  <si>
    <t>308-2-b: Number of suppliers identified as having significant actual and potential negative environmental impacts</t>
  </si>
  <si>
    <t>308-2-c: Significant actual and potential negative environmental impacts identified in the supply chain</t>
  </si>
  <si>
    <t>308-2-d: Percentage of suppliers identified as having significant actual and potential negative environmental impacts with which improvements were agreed upon as a result of the assessment</t>
  </si>
  <si>
    <t>308-2-e: Percentage of suppliers identified as having significant actual and potential negative environmental impacts with which relationships were terminated as a result of assessment</t>
  </si>
  <si>
    <t>308-2-e: Reasons why relationships with suppliers were terminated as a result of assessment</t>
  </si>
  <si>
    <t>401-1</t>
  </si>
  <si>
    <t>401-1: Age group</t>
  </si>
  <si>
    <t>- Under 30 years old
- 30-50 years old
- Over 50 years old</t>
  </si>
  <si>
    <t>Report 401-1-a and 401-1-b for each age group selected.</t>
  </si>
  <si>
    <t>401-1: Gender</t>
  </si>
  <si>
    <t>Report 401-1-a and 401-1-b for each gender typed.</t>
  </si>
  <si>
    <t>401-1: Region</t>
  </si>
  <si>
    <t>Report 401-1-a and 401-1-b for each region typed.</t>
  </si>
  <si>
    <t>401-1-a: Total number of new employee hires during the reporting period</t>
  </si>
  <si>
    <t>Decimal values possible. Report for each age group selected and each gender and region typed.</t>
  </si>
  <si>
    <t>401-1-a: Total rate of new employee hires during the reporting period</t>
  </si>
  <si>
    <t>401-1-b: Total number of employee turnover during the reporting period</t>
  </si>
  <si>
    <t>401-1-b: Total rate of employee turnover during the reporting period</t>
  </si>
  <si>
    <t>401-2</t>
  </si>
  <si>
    <t>401-2-a: Significant locations of operation</t>
  </si>
  <si>
    <t>Report benefits for each significant location of operation.</t>
  </si>
  <si>
    <t>401-2-a: Benefits which are standard for full-time employees of the organization but are not provided to temporary or part-time employees</t>
  </si>
  <si>
    <t>- Life insurance
- Health care
- Disability and invalidity coverage
- Parental leave
- Retirement provision
- Stock ownership
- Others</t>
  </si>
  <si>
    <t>Multiple selection. Report for each significant location of operation. If 'Others' is selected, then benefit must be reported.</t>
  </si>
  <si>
    <t>401-2-a-vii: Other benefit</t>
  </si>
  <si>
    <t>Report if 'Others' is selected for benefits.</t>
  </si>
  <si>
    <t>401-2-b: Definition used for 'significant locations of operation'</t>
  </si>
  <si>
    <t>401-3</t>
  </si>
  <si>
    <t>401-3: Gender</t>
  </si>
  <si>
    <t>Report 401-3-a, 401-3-b, 401-3-c, 401-3-d, and 401-3-e for each gender typed.</t>
  </si>
  <si>
    <t>401-3-a: Total number of employees that were entitled to parental leave</t>
  </si>
  <si>
    <t>Decimal values possible. Report for each gender typed.</t>
  </si>
  <si>
    <t>401-3-b: Total number of employees that took parental leave</t>
  </si>
  <si>
    <t>401-3-c: Total number of employees that returned to work in the reporting period after parental leave ended</t>
  </si>
  <si>
    <t>401-3-d: Total number of employees that returned to work after parental leave ended that were still employed 12 months after their return to work</t>
  </si>
  <si>
    <t>401-3-e: Return to work rate of employees that took parental leave</t>
  </si>
  <si>
    <t>401-3-e: Retention rate of employees that took parental leave</t>
  </si>
  <si>
    <t>402-1</t>
  </si>
  <si>
    <t>402-1-a: Minimum number of weeks’ notice typically provided to employees prior to the implementation of significant operational changes that could substantially affect them</t>
  </si>
  <si>
    <t>Weeks</t>
  </si>
  <si>
    <t>402-1-a: Minimum number of weeks’ notice typically provided to the representatives prior to the implementation of significant operational changes that could substantially affect them</t>
  </si>
  <si>
    <t>402-1-b: Are the notice period and provisions for consultation and negotiation specified in collective agreements, if there are collective bargaining agreements?</t>
  </si>
  <si>
    <t>403-1</t>
  </si>
  <si>
    <t>403-1-a: For employees and for workers who are not employees but whose work and/or workplace is controlled by the organization, a statement of whether an occupational health and safety management system has been implemented</t>
  </si>
  <si>
    <t>403-1-a-i: Has the system been implemented because of legal requirements?</t>
  </si>
  <si>
    <t>403-1-a-i: List of the requirements</t>
  </si>
  <si>
    <t>403-1-a-ii: Has the system been implemented based on recognized risk management and/or management system standards/guidelines?</t>
  </si>
  <si>
    <t>403-1-a-ii: List of the standards/guidelines</t>
  </si>
  <si>
    <t>403-1-b: Description of scope of workers, activities, and workplaces covered by the occupational health and safety management system</t>
  </si>
  <si>
    <t>403-1-b: Explanation of whether and, if so, why any workers, activities, or workplaces are not covered</t>
  </si>
  <si>
    <t>403-2</t>
  </si>
  <si>
    <t>403-2-a: For employees and workers who are not employees but whose work and/or workplace is controlled by the organization, description of the processes used to identify work-related hazards and assess risks on a routine and non-routine basis</t>
  </si>
  <si>
    <t>403-2-a: Description of processes used to apply the hierarchy of controls in order to eliminate hazards and minimize risks</t>
  </si>
  <si>
    <t>403-2-a-i: Description of how the organization ensures the quality of these processes, including the competency of persons who carry them out</t>
  </si>
  <si>
    <t>403-2-a-ii: Description of how the results of these processes are used to evaluate and continually improve the occupational health and safety management system</t>
  </si>
  <si>
    <t>403-2-b: Description of the processes for workers to report work-related hazards and hazardous situations</t>
  </si>
  <si>
    <t>403-2-b: Explanation of how workers are protected against reprisals from reporting work-related hazards and hazardous situations</t>
  </si>
  <si>
    <t>403-2-c: Description of the policies and processes for workers to remove themselves from work situations that they believe could cause injury or ill health</t>
  </si>
  <si>
    <t>403-2-c: Explanation of how workers are protected against reprisals from removing themselves from work situations that they believe could cause injury or ill health</t>
  </si>
  <si>
    <t>403-2-d: Description of the processes used to investigate work-related incidents</t>
  </si>
  <si>
    <t>403-2-d: Description of the processes used to identify hazards and assess risks relating to work-related incidents</t>
  </si>
  <si>
    <t>403-2-d: Description of the processes used to determine corrective actions using the hierarchy of controls</t>
  </si>
  <si>
    <t>403-2-d: Description of the processes used to determine improvements needed in the occupational health and safety management system</t>
  </si>
  <si>
    <t>403-3</t>
  </si>
  <si>
    <t>403-3-a: For employees and for workers who are not employees but whose work and/or workplace is controlled by the organization, description of the occupational health services’ functions that contribute to the identification and elimination of hazards and minimization of risks</t>
  </si>
  <si>
    <t>403-3-a: Explanation of how the organization ensures the quality of these services and facilitates workers’ access to them</t>
  </si>
  <si>
    <t>403-4</t>
  </si>
  <si>
    <t>403-4-a: For employees and for workers who are not employees but whose work and/or workplace is controlled by the organization, description of the processes for worker participation and consultation in the development, implementation, and evaluation of the occupational health and safety management system</t>
  </si>
  <si>
    <t>403-4-a: Description of the processes for providing access to and communicating relevant information on occupational health and safety to workers</t>
  </si>
  <si>
    <t>403-4-b: Do formal joint management-worker health and safety committees exist?</t>
  </si>
  <si>
    <t>403-4-b: Description of their responsibilities, meeting frequency, decision-making authority</t>
  </si>
  <si>
    <t xml:space="preserve">403-4-b: Are any workers not represented by these committees? </t>
  </si>
  <si>
    <t>403-4-b: Description of why any workers are not represented by these committees</t>
  </si>
  <si>
    <t>403-5</t>
  </si>
  <si>
    <t>403-5-a: For employees and for workers who are not employees but whose work and/or workplace is controlled by the organization,  description of any occupational health and safety training provided to workers, including generic training as well as training on specific work-related hazards, hazardous activities, or hazardous situations</t>
  </si>
  <si>
    <t>403-6</t>
  </si>
  <si>
    <t>403-6-a: For employees and for workers who are not employees but whose work and/or workplace is controlled by the organization, explanation of how the organization facilitates workers’ access to non-occupational medical and healthcare services, and the scope of access provided</t>
  </si>
  <si>
    <t>403-6-b: Description of any voluntary health promotion services and programs offered to workers to address major non-work-related health risks, including the specific health risks addressed</t>
  </si>
  <si>
    <t>403-6-b: Description of how the organization facilitates workers’ access to these services and programs</t>
  </si>
  <si>
    <t>403-7</t>
  </si>
  <si>
    <t>403-7-a: Description of the approach to preventing or mitigating significant negative occupational health and safety impacts that are directly linked to its operations, products, or services by its business relationships, and the related hazards and risks</t>
  </si>
  <si>
    <t>403-8</t>
  </si>
  <si>
    <t>403-8-a: Has the organization implemented an occupational health and safety management system based on legal requirements and/or recognized standards/guidelines?</t>
  </si>
  <si>
    <t>403-8-a: Legal requirements and/or recognized standards/guidelines</t>
  </si>
  <si>
    <t>- Employees and workers who are not employees but whose work and/or workplace is controlled by the organization, who are covered by an occupational health and safety management system
- Employees and workers who are not employees but whose work and/or workplace is controlled by the organization, who are covered by an occupational health and safety management system that has been internally audited
- Employees and workers who are not employees but whose work and/or workplace is controlled by the organization, who are covered by an occupational health and safety management system that has been audited or certified by an external party</t>
  </si>
  <si>
    <t>Report number and percentage of employees and workers who are not employees for each legal requirement and/ or recognized standard/ guideline selected.</t>
  </si>
  <si>
    <t>403-8-a: Number</t>
  </si>
  <si>
    <t>Decimal values possible. Report for each legal requirements and/ or recognized standards/ guidelines selected.</t>
  </si>
  <si>
    <t>403-8-a: Percentage</t>
  </si>
  <si>
    <t>403-8-b: Have any workers have been excluded from this disclosure?</t>
  </si>
  <si>
    <t>403-8-b: Explanation of why any workers have been excluded, including the types of worker excluded</t>
  </si>
  <si>
    <t>403-8-c: Any contextual information necessary to understand how the data have been compiled</t>
  </si>
  <si>
    <t>403-9</t>
  </si>
  <si>
    <t>403-9-a: Employees and workers</t>
  </si>
  <si>
    <t>- Employees
- Workers who are not employees but whose work and/or workplace is controlled by the organization</t>
  </si>
  <si>
    <t>Report 403-9-a for each category of employees and workers who are not employees selected.</t>
  </si>
  <si>
    <t>403-9-a-i: Number of fatalities as a result of work-related injury</t>
  </si>
  <si>
    <t>Integer (whole number) values only. Report for each category of employees and workers who are not employees selected.</t>
  </si>
  <si>
    <t>403-9-a-i: Rate of fatalities as a result of work-related injury</t>
  </si>
  <si>
    <t>Decimal values possible. Report for each category of employees and workers who are not employees selected.</t>
  </si>
  <si>
    <t>403-9-a-ii: Number of high-consequence work-related injuries (excluding fatalities)</t>
  </si>
  <si>
    <t>403-9-a-ii: Rate of high-consequence work-related injuries (excluding fatalities)</t>
  </si>
  <si>
    <t>403-9-a-iii: Number of recordable work-related injuries</t>
  </si>
  <si>
    <t>403-9-a-iii: Rate of recordable work-related injuries</t>
  </si>
  <si>
    <t>403-9-a-iv: Main types of work-related injury</t>
  </si>
  <si>
    <t>Report for each category of employees and workers who are not employees selected.</t>
  </si>
  <si>
    <t>403-9-a-v: Number of hours worked</t>
  </si>
  <si>
    <t>403-9-c: Work-related hazards that pose a risk of high-consequence injury</t>
  </si>
  <si>
    <t>403-9-c-i: How work-related hazards that pose a risk of high-consequence injury have been determined</t>
  </si>
  <si>
    <t>403-9-c-ii: Which work-related hazards that pose a risk of high-consequence injury have caused or contributed to high-consequence injuries during the reporting period</t>
  </si>
  <si>
    <t>403-9-c-iii: Actions taken or underway to eliminate work-related hazards that pose a risk of high-consequence injury and minimize risks using the hierarchy of controls</t>
  </si>
  <si>
    <t>403-9-d: Actions taken or underway to eliminate other work-related hazards and minimize risks using the hierarchy of controls</t>
  </si>
  <si>
    <t>403-9-e: Basis of calculation of rates</t>
  </si>
  <si>
    <t>- Based on 200,000 hours worked
- Based on 1,000,000 hours worked</t>
  </si>
  <si>
    <t>403-9-f: Have any workers have been excluded from this disclosure?</t>
  </si>
  <si>
    <t>403-9-f: Reason for exclusion and types of worker excluded</t>
  </si>
  <si>
    <t>403-9-g: Any contextual information necessary to understand how the data have been compiled, such as any standards, methodologies, and assumptions used</t>
  </si>
  <si>
    <t>403-10</t>
  </si>
  <si>
    <t>403-10: Employees and workers</t>
  </si>
  <si>
    <t>Report 403-10-a for each category of employees and workers who are not employees selected.</t>
  </si>
  <si>
    <t>403-10-a-i: Number of fatalities as a result of work-related ill health</t>
  </si>
  <si>
    <t>403-10-a-ii: Number of cases of recordable work-related ill health</t>
  </si>
  <si>
    <t>403-10-a-iii: Main types of work-related ill health</t>
  </si>
  <si>
    <t>403-10-c: Work-related hazards that pose a risk of ill health</t>
  </si>
  <si>
    <t>403-10-c-i: How work-related hazards that pose a risk of ill health have been determined?</t>
  </si>
  <si>
    <t>403-10-c-ii: Which work-related hazards that pose a risk of ill health have caused or contributed to cases of ill health during the reporting period?</t>
  </si>
  <si>
    <t>403-10-c-iii: Actions taken or underway to eliminate work-related hazards that pose a risk of ill health and minimize risks using the hierarchy of controls</t>
  </si>
  <si>
    <t>403-10-d: Have any workers have been excluded from this disclosure?</t>
  </si>
  <si>
    <t>403-10-d: Reason for exclusion and types of worker excluded</t>
  </si>
  <si>
    <t>403-10-e: Any contextual information necessary to understand how the data have been compiled, such as any standards, methodologies, and assumptions used</t>
  </si>
  <si>
    <t>404-1</t>
  </si>
  <si>
    <t>404-1-a: Gender</t>
  </si>
  <si>
    <t>Report average hours of training that the organization’s employees have undertaken during the reporting period for each gender typed.</t>
  </si>
  <si>
    <t>404-1-a: Employee category</t>
  </si>
  <si>
    <t>Report average hours of training that the organization’s employees have undertaken during the reporting period for each employee category typed.</t>
  </si>
  <si>
    <t>404-1-a: Average hours of training that the organization’s employees have undertaken during the reporting period</t>
  </si>
  <si>
    <t>Hours</t>
  </si>
  <si>
    <t>Decimal values possible. Report for each gender and employee category typed.</t>
  </si>
  <si>
    <t>404-2</t>
  </si>
  <si>
    <t>404-2-a: Type and scope of programs implemented and assistance provided to upgrade employee skills</t>
  </si>
  <si>
    <t>404-2-b: Transition assistance programs provided to facilitate continued employability and the management of career endings resulting from retirement or termination of employment</t>
  </si>
  <si>
    <t>404-3</t>
  </si>
  <si>
    <t>404-3-a: Gender</t>
  </si>
  <si>
    <t>Report percentage of total employees who received a regular performance and career development review during the reporting period for each gender typed.</t>
  </si>
  <si>
    <t>404-3-a: Employee category</t>
  </si>
  <si>
    <t>Report percentage of total employees who received a regular performance and career development review during the reporting period for each employee category typed.</t>
  </si>
  <si>
    <t>404-3-a: Percentage of total employees who received a regular performance and career development review during the reporting period</t>
  </si>
  <si>
    <t>405-1</t>
  </si>
  <si>
    <t>405-1: Gender</t>
  </si>
  <si>
    <t>Report 405-1-a and 405-1-b for each gender typed.</t>
  </si>
  <si>
    <t>405-1: Age group</t>
  </si>
  <si>
    <t>Report 405-1-a and 405-1-b for each age group selected.</t>
  </si>
  <si>
    <t>405-1: Other indicators of diversity</t>
  </si>
  <si>
    <t>Report 405-1-a and 405-1-b for other indicators of diversity typed.</t>
  </si>
  <si>
    <t>405-1-a: Governance body</t>
  </si>
  <si>
    <t>Report 405-1-a for each governance body typed.</t>
  </si>
  <si>
    <t>405-1-a: Percentage of individuals within the organization’s governance bodies</t>
  </si>
  <si>
    <t>Decimal values possible. Report for each age group selected, and each gender, other indicators of diversity, and governance body typed.</t>
  </si>
  <si>
    <t>405-1-b: Employee Category</t>
  </si>
  <si>
    <t>Report 405-1-b for each employee category typed.</t>
  </si>
  <si>
    <t>405-1-b: Percentage of employees per employee category</t>
  </si>
  <si>
    <t>Decimal values possible. Report for each age group selected, and each gender, other indicators of diversity, and employee category typed.</t>
  </si>
  <si>
    <t>405-2</t>
  </si>
  <si>
    <t>405-2-a: Significant locations of operation</t>
  </si>
  <si>
    <t>Report 405-2-a for each significant location of operation.</t>
  </si>
  <si>
    <t>405-2-a: Employee category</t>
  </si>
  <si>
    <t>Report 405-2-a for each employee category.</t>
  </si>
  <si>
    <t>405-2-a: Ratio of basic salary of women to men</t>
  </si>
  <si>
    <t>Decimal values possible. Report ratio for each significant location of operation and employee category typed.</t>
  </si>
  <si>
    <t>405-2-a: Ratio of remuneration of women to men</t>
  </si>
  <si>
    <t>405-2-b: Definition used for 'significant locations of operation'</t>
  </si>
  <si>
    <t>406-1</t>
  </si>
  <si>
    <t>406-1-a: Total number of incidents of discrimination during the reporting period</t>
  </si>
  <si>
    <t>406-1-b: Status of the incidents and actions taken</t>
  </si>
  <si>
    <t>407-1</t>
  </si>
  <si>
    <t>407-1-a: Operations in which workers’ rights to exercise freedom of association or collective bargaining may be violated or at significant risk either in terms of type of operation, or countries or geographic areas with operations considered at risk</t>
  </si>
  <si>
    <t>407-1-a: Suppliers in which workers’ rights to exercise freedom of association or collective bargaining may be violated or at significant risk either in terms of type of supplier, or countries or geographic areas with suppliers considered at risk</t>
  </si>
  <si>
    <t>407-1-b: Measures taken in the reporting period intended to support rights to exercise freedom of association and collective bargaining</t>
  </si>
  <si>
    <t>408-1</t>
  </si>
  <si>
    <t>408-1-a-i: Operations considered to have significant risk for incidents of child labor</t>
  </si>
  <si>
    <t>408-1-a-i: Suppliers considered to have significant risk for incidents of child labor</t>
  </si>
  <si>
    <t>408-1-a-ii: Operations considered to have significant risk for incidents of young workers exposed to hazardous work</t>
  </si>
  <si>
    <t>408-1-a-ii: Suppliers considered to have significant risk for incidents of young workers exposed to hazardous work</t>
  </si>
  <si>
    <t>408-1-b-i: Operations considered to have significant risk for incidents of child labor either in terms of type of operation, or countries or geographic areas with operations considered at risk</t>
  </si>
  <si>
    <t>408-1-b-ii: Suppliers considered to have significant risk for incidents of child labor either in terms of type of supplier, or countries or geographic areas with suppliers considered at risk</t>
  </si>
  <si>
    <t>408-1-c: Measures taken in the reporting period intended to contribute to the effective abolition of child labor</t>
  </si>
  <si>
    <t>409-1</t>
  </si>
  <si>
    <t>409-1-a: Operations considered to have significant risk for incidents of forced or compulsory labor either in terms of type of operation, or countries or geographic areas with operations considered at risk</t>
  </si>
  <si>
    <t>409-1-a: Suppliers considered to have significant risk for incidents of forced or compulsory labor either in terms of type of supplier, or countries or geographic areas with suppliers considered at risk</t>
  </si>
  <si>
    <t>409-1-b: Measures taken in the reporting period intended to contribute to the elimination of all forms of forced or compulsory labor</t>
  </si>
  <si>
    <t>410-1</t>
  </si>
  <si>
    <t>410-1-a: Percentage of security personnel who have received formal training in the organization’s human rights policies or specific procedures and their application to security</t>
  </si>
  <si>
    <t>410-1-b: Do training requirements also apply to third-party organizations providing security personnel?</t>
  </si>
  <si>
    <t>411-1</t>
  </si>
  <si>
    <t>411-1-a: Total number of identified incidents of violations involving the rights of indigenous peoples during the reporting period</t>
  </si>
  <si>
    <t>411-1-b: Status of the incidents and actions taken</t>
  </si>
  <si>
    <t>413-1</t>
  </si>
  <si>
    <t>413-1-a: Percentage of operations with implemented local community engagement, impact assessments, and/or development programs</t>
  </si>
  <si>
    <t>413-2</t>
  </si>
  <si>
    <t>413-2-a: Operations with significant actual and potential negative impacts on local communities</t>
  </si>
  <si>
    <t>413-2-a-i: Location of operations</t>
  </si>
  <si>
    <t>413-2-a-ii: Significant actual and potential negative impacts of operations</t>
  </si>
  <si>
    <t>414-1</t>
  </si>
  <si>
    <t>414-1-a: Percentage of new suppliers that were screened using social criteria</t>
  </si>
  <si>
    <t>414-2</t>
  </si>
  <si>
    <t>414-2-a: Number of suppliers assessed for social impacts</t>
  </si>
  <si>
    <t>414-2-b: Number of suppliers identified as having significant actual and potential negative social impacts</t>
  </si>
  <si>
    <t>414-2-c: Significant actual and potential negative social impacts identified in the supply chain</t>
  </si>
  <si>
    <t>414-2-d: Percentage of suppliers identified as having significant actual and potential negative social impacts with which improvements were agreed upon as a result of assessment</t>
  </si>
  <si>
    <t>414-2-e: Percentage of suppliers identified as having significant actual and potential negative social impacts with which relationships were terminated as a result of assessment</t>
  </si>
  <si>
    <t>414-2-e: Reasons why relationships with suppliers were terminated as a result of assessment</t>
  </si>
  <si>
    <t>415-1</t>
  </si>
  <si>
    <t>415-1-a: Countries where contributions are made</t>
  </si>
  <si>
    <t>Multiple selection. Report monetary value of financial and in-kind political contributions made directly and indirectly for each country where contributions are made.</t>
  </si>
  <si>
    <t>415-1-a: Recipient/beneficiary</t>
  </si>
  <si>
    <t>Report monetary value of financial and in-kind political contributions made directly and indirectly for each type of recipient/ beneficiary.</t>
  </si>
  <si>
    <t>415-1-a: Total monetary value of financial and in-kind political contributions made directly and indirectly</t>
  </si>
  <si>
    <t>Decimal values possible. Report for each country where contributions are made and for each type of recipient/ beneficiary.</t>
  </si>
  <si>
    <t>415-1-b: If applicable, how the monetary value of in-kind contributions was estimated</t>
  </si>
  <si>
    <t>416-1</t>
  </si>
  <si>
    <t>416-1-a: Percentage of significant product and service categories for which health and safety impacts are assessed for improvement</t>
  </si>
  <si>
    <t>416-2</t>
  </si>
  <si>
    <t>416-2-a: Incidence of non-compliance</t>
  </si>
  <si>
    <t>- Incidents of non-compliance with regulations resulting in a fine or penalty
- Incidents of non-compliance with regulations resulting in a warning
- Incidents of non-compliance with voluntary codes)</t>
  </si>
  <si>
    <t>Report 416-2-a for each incidence of non-compliance selected.</t>
  </si>
  <si>
    <t>416-2-a: Total number of incidents of non-compliance with regulations and/or voluntary codes concerning the health and safety impacts of products and services within the reporting period</t>
  </si>
  <si>
    <t>Integer (whole number) values only. Report for each incidence of non-compliance selected.</t>
  </si>
  <si>
    <t>416-2-b: Brief statement that the organization has not identified any non-compliance with regulations and/or voluntary codes, if applicable</t>
  </si>
  <si>
    <t>2.1.3</t>
  </si>
  <si>
    <t>416-2-2.1.3: Incidents of non-compliance that relate to events in periods prior to the reporting period, if applicable</t>
  </si>
  <si>
    <t>417-1</t>
  </si>
  <si>
    <t>417-1-a-i: Is information on the sourcing of components of the product or service required by the organization's procedures for product and service information and labeling?</t>
  </si>
  <si>
    <t>417-1-a-ii: Is information on the content, particularly with regard to substances that might produce an environmental or social impact required by the organization's procedures for product and service information and labeling?</t>
  </si>
  <si>
    <t>417-1-a-iii: Is information on the safe use of the product or service required by the organization's procedures for product and service information and labeling?</t>
  </si>
  <si>
    <t>417-1-a-iv: Is information on the disposal of the product and environmental or social impacts required by the organization's procedures for product and service information and labeling?</t>
  </si>
  <si>
    <t>417-1-a-v: Is any other information required by the organization's procedures for product and service information and labeling?</t>
  </si>
  <si>
    <t>417-1-a-v: Explanation of other information required by the organization's procedures for product and service information and labeling</t>
  </si>
  <si>
    <t>417-1-b: Percentage of significant product or service categories covered by and assessed for compliance with procedures for product and service information and labeling</t>
  </si>
  <si>
    <t>417-2</t>
  </si>
  <si>
    <t>417-2-a: Incidence of non-compliance</t>
  </si>
  <si>
    <t>- Incidents of non-compliance with regulations resulting in a fine or penalty 
- Incidents of non-compliance with regulations resulting in a warning
- Incidents of non-compliance with voluntary codes)</t>
  </si>
  <si>
    <t>Report 417-2-a for each incidence of non-compliance selected.</t>
  </si>
  <si>
    <t>417-2-a: Total number of incidents of non-compliance with regulations and/or voluntary codes concerning product and service information and labeling</t>
  </si>
  <si>
    <t>417-2-b: Brief statement that the organization has not identified any non-compliance with regulations and/or voluntary codes, if applicable</t>
  </si>
  <si>
    <t>2.1.2</t>
  </si>
  <si>
    <t>417-2-2.1.2: Incidents of non-compliance that relate to events in periods prior to the reporting period, if applicable</t>
  </si>
  <si>
    <t>417-3</t>
  </si>
  <si>
    <t>417-3-a: Incidence of non-compliance</t>
  </si>
  <si>
    <t>- Incidents of non-compliance with regulations resulting in a fine or penalty
- Incidents of non-compliance with regulations resulting in a warning
- Incidents of non-compliance with voluntary codes</t>
  </si>
  <si>
    <t>Report 417-3-a for each incidence of non-compliance selected.</t>
  </si>
  <si>
    <t>417-3-a: Total number of incidents of non-compliance with regulations and/or voluntary codes concerning marketing communications including advertising, promotion, and sponsorship</t>
  </si>
  <si>
    <t>417-3-b: Brief statement that the organization has not identified any non-compliance with regulations and/or voluntary codes, if applicable</t>
  </si>
  <si>
    <t>417-3-2.2.2: Incidents of non-compliance that relate to events in periods prior to the reporting period, if applicable</t>
  </si>
  <si>
    <t>418-1</t>
  </si>
  <si>
    <t>418-1-a: Complaints category</t>
  </si>
  <si>
    <t>- Complaints received from outside parties and substantiated by the organization
- Complaints from regulatory bodies</t>
  </si>
  <si>
    <t>Report number of substantiated complaints received concerning breaches of customer privacy for each complaints category selected.</t>
  </si>
  <si>
    <t>418-1-a: Total number of substantiated complaints received concerning breaches of customer privacy</t>
  </si>
  <si>
    <t>Integer (whole number) values only. Report for each complaints category selected.</t>
  </si>
  <si>
    <t>418-1-b: Total number of identified leaks, thefts, or losses of customer data</t>
  </si>
  <si>
    <t>418-1-c: Brief statement that the organization has not identified any substantiated complaints, if applicable</t>
  </si>
  <si>
    <t>2.1</t>
  </si>
  <si>
    <t>418-1-2.1: Do a substantial number of these breaches relate to events in preceding years?</t>
  </si>
  <si>
    <t>-2.7.2</t>
  </si>
  <si>
    <t>-vi</t>
  </si>
  <si>
    <t>-vii</t>
  </si>
  <si>
    <t>-2.13.4</t>
  </si>
  <si>
    <t>report total fuel consumption within the organization in joules, watt-hours, or multiples, and a breakdown of this total by:</t>
  </si>
  <si>
    <t>report total purchased electricity, heating, cooling, and steam consumption within the organization in joules, watt-hours, or multiples, and a breakdown of this total by:</t>
  </si>
  <si>
    <t>report total self-generated renewable electricity, heating, cooling, and steam consumption within the organization in joules, watt-hours, or multiples, and a breakdown of this total by electricity, heating, cooling, and steam consumption for each activity in which it is consumed for each renewable energy source;</t>
  </si>
  <si>
    <t>7.30.1
C2 - MWh from renewable sources
C3 - MWh from non-renewable sources</t>
  </si>
  <si>
    <t>Correspondence with CDP is partial, as CDP primarily focuses on shareholder feedback and engagement on adaptation actions, whereas the GRI requirement requests details on engagement with a wider group of stakeholders. In addition, the GRI requirement requires organizations to describe alignment with the just transition principles.</t>
  </si>
  <si>
    <t>CDP Questionnaire files used</t>
  </si>
  <si>
    <t>GRI Standards files used</t>
  </si>
  <si>
    <r>
      <t>GRI 102: Climate Change 2025</t>
    </r>
    <r>
      <rPr>
        <sz val="11"/>
        <rFont val="Roboto Light"/>
      </rPr>
      <t xml:space="preserve"> and </t>
    </r>
    <r>
      <rPr>
        <u/>
        <sz val="11"/>
        <color theme="10"/>
        <rFont val="Roboto Light"/>
      </rPr>
      <t>GRI 103: Energy 2025</t>
    </r>
  </si>
  <si>
    <t>Date of publication</t>
  </si>
  <si>
    <t>Key contributors</t>
  </si>
  <si>
    <t>CDP and GRI technical teams</t>
  </si>
  <si>
    <t>About this mapping</t>
  </si>
  <si>
    <t>• A key difference between CDP and GRI's approach is that the CDP questionnaire has a broader focus including dependencies, impacts, risks, and opportunities, whereas GRI reporting focuses on identifying and managing the most significant impacts of the organization in particular. This becomes evident especially for GRI disclosures such as 102-1 on transition plans and 102-2 on adaptation plans. For example, GRI 102-2-a covers the impacts on people and the environment associated with its climate-related risks and opportunities and how they were considered in the development of the adaptation plan. However, the corresponding CDP questions cover the interconnections between environmental dependencies, impacts, risks and/or opportunities, and the environmental risks and opportunities identified.</t>
  </si>
  <si>
    <t xml:space="preserve">How to use the mapping </t>
  </si>
  <si>
    <r>
      <t xml:space="preserve">Please read the below table to understand the structure of the mapping:
</t>
    </r>
    <r>
      <rPr>
        <i/>
        <sz val="11"/>
        <rFont val="Roboto Light"/>
      </rPr>
      <t>(applies to all tabs)</t>
    </r>
  </si>
  <si>
    <t xml:space="preserve">Column </t>
  </si>
  <si>
    <t>Column name</t>
  </si>
  <si>
    <t>Column Description</t>
  </si>
  <si>
    <t>Identifies GRI disclosure section.</t>
  </si>
  <si>
    <t>B</t>
  </si>
  <si>
    <t>Identifies the paragraph reference corresponding to each GRI requirement.</t>
  </si>
  <si>
    <t>C</t>
  </si>
  <si>
    <t>Identifies sub-paragraph reference corresponding to each GRI requirement.</t>
  </si>
  <si>
    <t>D</t>
  </si>
  <si>
    <t>Provides the text of the GRI requirement.</t>
  </si>
  <si>
    <t>Maps CDP questions to each GRI requirement. One or multiple CDP question numbers may be mapped. In this mapping exercise, only the most directly linked questions have been indicated in this column, and CDP sector-specific and requester-specific questions have not been included.</t>
  </si>
  <si>
    <t>F</t>
  </si>
  <si>
    <t>Provides the question text of the mapped CDP question(s).</t>
  </si>
  <si>
    <t>G</t>
  </si>
  <si>
    <t>CDP questions often contain multiple columns. This field catalogues the CDP columns within each mapped question that correspond to the relevant GRI requirement. If columns of multiple CDP questions correspond to one GRI requirement, the relevant columns of each mapped CDP question are included here.</t>
  </si>
  <si>
    <t>H</t>
  </si>
  <si>
    <t>Marks each CDP datapoint as having "Full", "Partial" or "No correspondence" with the GRI requirement. Detailed definitions of each level of correspondence are described in the 'Key definitions' table below.</t>
  </si>
  <si>
    <t>I</t>
  </si>
  <si>
    <t>Contextualizes the rationale for the level of correspondence assigned to datapoints that are marked as "Partial" or "No correspondence" in column H. Where correspondence is considered "Full", qualifiers are not applicable. Detailed definitions of the correspondence qualifiers are described in the 'Key definitions' table below.</t>
  </si>
  <si>
    <t>J</t>
  </si>
  <si>
    <t xml:space="preserve">Comment on Correspondence </t>
  </si>
  <si>
    <t xml:space="preserve">Where necessary, explains in more detail the mapping and/or correspondence between CDP datapoints and GRI requirements, particularly where this may not be fully evident from the mapping alone. </t>
  </si>
  <si>
    <t>Key definitions</t>
  </si>
  <si>
    <t>Correspondence</t>
  </si>
  <si>
    <t xml:space="preserve">Description </t>
  </si>
  <si>
    <t xml:space="preserve">Full </t>
  </si>
  <si>
    <t>The CDP questionnaire fully corresponds to a given GRI requirement. This means that the CDP questionnaire has explicit question(s), response options, and/or guidance that fully correspond with each other.</t>
  </si>
  <si>
    <t xml:space="preserve">Partial </t>
  </si>
  <si>
    <t>The CDP questionnaire enables part of the disclosure required in line with a given GRI requirement.</t>
  </si>
  <si>
    <t xml:space="preserve">No Correspondence </t>
  </si>
  <si>
    <t>The CDP questionnaire does not enable disclosure in line with the given GRI requirement.</t>
  </si>
  <si>
    <t>The row is contextual and does not correspond to a distinct GRI requirement that can be mapped.</t>
  </si>
  <si>
    <t>Correspondence qualifiers</t>
  </si>
  <si>
    <t>Description</t>
  </si>
  <si>
    <t>Identifies datapoints that are present in GRI standards but not in the CDP questionnaire.</t>
  </si>
  <si>
    <t>Identifies data points for which the scope/granularity/metric of the disclosure differs between the GRI Standards and the CDP questionnaire.</t>
  </si>
  <si>
    <t>Additional resources</t>
  </si>
  <si>
    <t>For more information or support, please visit:                                                                                                                                                                                                           www.cdp.net                                                                                                                                                                                                                                             www.globalreporting.org</t>
  </si>
  <si>
    <t>Mapping GRI 102 and GRI 103 standards to CDP 2026 full corporate questionnaire</t>
  </si>
  <si>
    <t>2026 Full Corporate Questionnaire</t>
  </si>
  <si>
    <t>April 2026 (Version 1.0) - © CDP &amp; GRI 2026</t>
  </si>
  <si>
    <t xml:space="preserve">This GRI-CDP mapping aims to offer non-authoritative guidance on technical implementation questions related to the CDP's 2026 full corporate questionnaire and the new GRI 102 Climate Change 2025 and GRI 103 Energy 2025 Standards. CDP and GRI assume no responsibility or liability whatsoever for the content or any consequences or damages direct, indirect or incidental arising from following the advice for guidance contained herein.  </t>
  </si>
  <si>
    <t xml:space="preserve">This workbook maps CDP's 2026 full corporate questionnaire against the GRI 102: Climate Change 2025 and GRI 103: Energy 2025 standards. The mapping goes in one direction (GRI to CDP) and only covers 'general' CDP questions, which means it excludes CDP sector-specific and requester-specific datapoints. CDP questions that do not have a corresponding GRI requirement are not included in this mapping. </t>
  </si>
  <si>
    <t>Comment on Correspondence</t>
  </si>
  <si>
    <t>4.6.1
All columns
5.2
C1 - Transition plan
C2 - Temperature alignment of transition plan
C3 - Publicly available climate transition plan
C4 - Plan explicitly commits to cease all spending on, and revenue generation from, activities that contribute to fossil fuel expansion
C5 - Description of activities  included in commitment and implementation of commitment
C6 - Explain why your organization does not explicitly commit to cease all spending on and revenue generation from activities that contribute to fossil fuel expansion
C10 - Mechanism by which feedback is collected from shareholders on your climate transition plan
C11 - Description of feedback mechanism
C12 - Frequency of feedback collection
C13 - Description of key assumptions and dependencies on which the transition plan relies
C14 - Description of progress against transition plan disclosed in current or previous reporting period
C15 - Attach any relevant documents which detail your climate transition plan (optional)</t>
  </si>
  <si>
    <t>5.1.1
C1 - Scenario used 
C2 - SSPs used in conjunction with scenario 
C6 - Temperature alignment of scenario 
C11 - Rationale for choice of scenario
5.2
C2 - Temperature alignment of transition plan
C13 - Description of key assumptions and dependencies on which the transition plan relies</t>
  </si>
  <si>
    <t>5.4.1
5.4.2</t>
  </si>
  <si>
    <t>5.4.1 - Quantify the amount and percentage share of your spending/revenue that is aligned with your organization’s climate transition.
5.4.2 - Quantify the percentage share of your spending/revenue that was associated with eligible and aligned activities under the sustainable finance taxonomy in the reporting year.</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</si>
  <si>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2030 (%)
C9 - Percentage share of selected financial metric planned to align in 2035 (%)
5.4.2
C5 - Types of substantial contribution
C12 - Taxonomy-aligned CAPEX from this activity in the reporting year (currency)
C13 - Taxonomy-aligned CAPEX from this activity as % of total CAPEX in the reporting year	
C14 - Taxonomy-aligned CAPEX from this activity that substantially contributed to climate change mitigation as a % of total CAPEX in the reporting year
C18 - Taxonomy-aligned OPEX from this activity in the reporting year (currency)
C19 - Taxonomy-aligned OPEX from this activity as % of total OPEX in the reporting year
C20 - Taxonomy-aligned OPEX from this activity that substantially contributed to climate change mitigation as a % of total OPEX in the reporting year</t>
  </si>
  <si>
    <t>4.1.2
C1 - Positions of individuals or committees with accountability for this environmental issue
C5 - Governance mechanisms into which this environmental issue is integrated
C7 - Please explain</t>
  </si>
  <si>
    <t>5.2
C13 - Description of key assumptions and dependencies on which the transition plan relies
C14 - Description of progress against transition plan disclosed in current or previous reporting period
5.3.1
C4 - Describe how environmental risks and/or opportunities have affected your strategy in this area</t>
  </si>
  <si>
    <t>5.2,
4.11.1,
5.11.7,
5.11.9</t>
  </si>
  <si>
    <t>5.2 - Does your organization’s strategy include a climate transition plan?
4.11.1 - On what policies, laws, or regulations that may (positively or negatively) impact the environment has your organization been engaging directly with policy makers in the reporting year?
5.11.7 - Provide further details of your organization’s supplier engagement on environmental issues.
5.11.9 - Provide details of any environmental engagement activity with other stakeholders in the value chain.</t>
  </si>
  <si>
    <t>5.2
C10 - Mechanism by which feedback is collected from shareholders on your climate transition plan
C11 - Description of feedback mechanism
4.11.1
C3 - Focus area of policy, law, or regulation that may impact the environment 
5.11.7
C3 - Type and details of engagement
5.11.9
C3 - Type and details of engagement</t>
  </si>
  <si>
    <t xml:space="preserve">5.2
C16 - Other environmental issues that your climate transition plan considers 
C17 - Explain how the other environmental issues are considered in your climate transition </t>
  </si>
  <si>
    <t xml:space="preserve">5.2
C1 - Transition plan
C20 - Primary reason for not having a climate transition plan that aligns with a 1.5°C world
C21 - Explain why your organization does not have a climate transition plan that aligns with a 1.5°C world
</t>
  </si>
  <si>
    <t>2.2.7
C2 - Description of how interconnections are assessed
3.1.1
C27 - Primary response to risk
C30 - Description of response 
3.6.1 
C4 - Opportunity type and primary environmental opportunity driver
C25 - Cost to realize opportunity 
C27 - Strategy to realize opportunity</t>
  </si>
  <si>
    <t>3.1.1,
4.1.2,
4.6.1,
5.1,
5.1.1,
5.1.2,
5.2,
5.4.1,
7.54.2</t>
  </si>
  <si>
    <t>3.1.1 - Provide details of the environmental risks identified which have had a substantive effect on your organization in the reporting year, or are anticipated to have a substantive effect on your organization in the future.
4.1.2 - Identify the positions (do not include any names) of the individuals or committees on the board with accountability for environmental issues and provide details of the board’s oversight of environmental issues.
4.6.1 - Provide details of your environmental policies.
5.1 - Does your organization use scenario analysis to identify environmental outcomes?
5.1.1 - Provide details of the scenarios used in your organization’s scenario analysis.
5.1.2 - Provide details of the outcomes of your organization’s scenario analysis.
5.2 - Does your organization’s strategy include a climate transition plan?
5.4.1 - Quantify the amount and percentage share of your spending/revenue that is aligned with your organization’s climate transition.
7.54.2 - Provide details of any other climate-related targets, including methane reduction targets.</t>
  </si>
  <si>
    <t>3.1.1
C19-25 - Financial effect/Anticipated financial effect figure […]  minimum/maximum (currency) 
C27 - Primary response to risk
C30 - Description of response
4.1.2
C1 - Positions of individuals or committees with accountability for this environmental issue
C5 - Governance mechanisms into which this environmental issue is integrated
C8 - Please explain
4.6.1
All columns
5.1
C1 - Use of scenario analysis
C2 - Frequency of analysis
5.1.1
C1 - Scenario used
C2 - SSPs used in conjunction with scenario 
C6 - Temperature alignment of scenario  
5.1.2
C1 - Business processes influenced by your analysis of the reported scenarios
C3 - Summarize the influence of the scenario analysis on the selected business processes
5.2
C18 - Adaptation-specific objectives included within your climate transition plan
C19 - Describe the adaptation objectives included in your climate transition plan or standalone adaptation plan
5.4.1
C3 - Objective under which alignment is being reported
C5 - Financial metric
C6 - Amount of selected financial metric that is aligned in the reporting year (currency)
C7 - Percentage share of selected financial metric aligned in the reporting year (%)
C8 - Percentage share of selected financial metric planned to align in 2030 (%)
C9 - Percentage share of selected financial metric planned to align in 2035 (%)
7.54.2
All columns</t>
  </si>
  <si>
    <t>3.1.1,
3.6.1,
4.6.1</t>
  </si>
  <si>
    <t>3.1.1 - Provide details of the environmental risks identified which have had a substantive effect on your organization in the reporting year, or are anticipated to have a substantive effect on your organization in the future.
3.6.1 - Provide details of the environmental opportunities identified which have had a substantive effect on your organization in the reporting year, or are anticipated to have a substantive effect on your organization in the future.
4.6.1 - Provide details of your environmental policies.</t>
  </si>
  <si>
    <t>3.1.1
C19-25 - Financial effect/Anticipated financial effect figure […]  minimum/maximum (currency) 
C27 - Primary response to risk
C30 - Description of response
3.6.1 
C4 - Opportunity type and primary environmental opportunity driver
C25 - Cost to realize opportunity 
C27 - Strategy to realize opportunity
4.6.1
All columns</t>
  </si>
  <si>
    <t>5.1
C1 - Use of scenario analysis
C2 - Frequency of analysis
5.1.1
C1 - Scenario used
C2 - SSPs used in conjunction with scenario 
C6 - Temperature alignment of scenario  
5.1.2
C1 - Business processes influenced by your analysis of the reported scenarios
C3 - Summarize the influence of the scenario analysis on the selected business processes</t>
  </si>
  <si>
    <t>CDP correspondence is partial, as CDP requests the details of scenario analysis but does not make direct links to how this would be used to inform an adaptation plan. GRI correspondence in mapped question 5.1.2 is achieved if either 'risk and opportunities management' on climate change/'resilience of business model and strategy' is selected in column 1 "Business processes influenced by your analysis of the reported scenarios".</t>
  </si>
  <si>
    <t>5.4.1,
5.4.2</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</si>
  <si>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2030 (%)
C9 - Percentage share of selected financial metric planned to align in 2035 (%)
5.4.2
C5 - Types of substantial contribution
C12 - Taxonomy-aligned CAPEX from this activity in the reporting year (currency)
C13 - Taxonomy-aligned CAPEX from this activity as % of total CAPEX in the reporting year	
C15 - Taxonomy-aligned CAPEX from this activity that substantially contributed to climate change adaptation as a % of total CAPEX in the reporting year
C18 - Taxonomy-aligned OPEX from this activity in the reporting year (currency)
C19 - Taxonomy-aligned OPEX from this activity as % of total OPEX in the reporting year
C21 - Taxonomy-aligned OPEX from this activity that substantially contributed to climate change adaptation as a % of total OPEX in the reporting year</t>
  </si>
  <si>
    <r>
      <rPr>
        <sz val="9"/>
        <rFont val="Roboto Light"/>
      </rPr>
      <t>7.53.1</t>
    </r>
    <r>
      <rPr>
        <i/>
        <sz val="9"/>
        <rFont val="Roboto Light"/>
      </rPr>
      <t xml:space="preserve">
[reporting guidance]</t>
    </r>
  </si>
  <si>
    <t>7.6 - What were your organization’s gross global Scope 1 emissions in metric tons CO2e?
7.15.1 - Break down your total gross global Scope 1 and Scope 2 emissions by greenhouse gas type and provide the source of each used global warming potential (GWP).</t>
  </si>
  <si>
    <t>7.6
C3 - Methodological details
7.15.1
C8 - GWP Reference</t>
  </si>
  <si>
    <t xml:space="preserve">7.15.1
C1 - Greenhouse gas
C2 - Scope 1 emissions (metric tons of selected gas)
C3 - Scope 1 emissions (metric tons of CO2e) </t>
  </si>
  <si>
    <t>7.12.2</t>
  </si>
  <si>
    <t>7.12.2 - Provide the emissions from biogenic carbon relevant to your organization in metric tons CO2.</t>
  </si>
  <si>
    <t>7.12.2
C1 - CO2 emissions from biogenic carbon (metric tons CO2)</t>
  </si>
  <si>
    <t>7.1.1
C1 - Has there been a structural change?
C3 - Details of structural change(s), including completion dates
7.1.2
C1 - Change(s) in methodology, boundary, and/or reporting year definition?
C2 - Details of methodology, boundary, and/or reporting year definition change(s)
7.1.3
C4 - Base year emissions recalculation policy, including significance threshold</t>
  </si>
  <si>
    <t>7.7
7.15.1</t>
  </si>
  <si>
    <t>7.7 - What were your organization’s gross global Scope 2 emissions in metric tons CO2e?
7.15.1 - Break down your total gross global Scope 1 and Scope 2 emissions by greenhouse gas type and provide the source of each used global warming potential (GWP).</t>
  </si>
  <si>
    <t>7.7.
C1 - Gross global Scope 2, location-based emissions (metric tons CO2e)
C2 - Gross global Scope 2, market-based emissions (metric tons CO2e) (if applicable)
C4 - Methodological details
7.15.1
C8 - GWP Reference</t>
  </si>
  <si>
    <t>7.12.2
C2 - Comment</t>
  </si>
  <si>
    <t>7.1.1
C1 - Has there been a structural change?
C3 - Details of structural change(s), including completion dates
7.1.2
C1 - Change(s) in methodology, boundary, and/or reporting year definition?
C2- Details of methodology, boundary, and/or reporting year definition change(s)
7.1.3
C4 - Base year emissions recalculation policy, including significance threshold</t>
  </si>
  <si>
    <t>7.8
C6 - Please explain</t>
  </si>
  <si>
    <t xml:space="preserve">7.2
All columns
7.8
C3 - Emission calculation methodology
C6 - Please explain </t>
  </si>
  <si>
    <r>
      <t xml:space="preserve">7.12.1
</t>
    </r>
    <r>
      <rPr>
        <i/>
        <sz val="9"/>
        <rFont val="Roboto Light"/>
      </rPr>
      <t>[For row "Land management CO</t>
    </r>
    <r>
      <rPr>
        <i/>
        <vertAlign val="subscript"/>
        <sz val="8"/>
        <rFont val="Roboto Light"/>
      </rPr>
      <t>2</t>
    </r>
    <r>
      <rPr>
        <i/>
        <sz val="9"/>
        <rFont val="Roboto Light"/>
      </rPr>
      <t xml:space="preserve"> removals"]</t>
    </r>
    <r>
      <rPr>
        <sz val="9"/>
        <rFont val="Roboto Light"/>
      </rPr>
      <t xml:space="preserve">
C1 - Scope 1
C4 - Please explain
7.13
All columns
7.13.1
</t>
    </r>
    <r>
      <rPr>
        <i/>
        <sz val="9"/>
        <rFont val="Roboto Light"/>
      </rPr>
      <t>[For rows "Captured biogenic CO</t>
    </r>
    <r>
      <rPr>
        <i/>
        <vertAlign val="subscript"/>
        <sz val="9"/>
        <rFont val="Roboto Light"/>
      </rPr>
      <t xml:space="preserve">2 </t>
    </r>
    <r>
      <rPr>
        <i/>
        <sz val="9"/>
        <rFont val="Roboto Light"/>
      </rPr>
      <t>with geological storage"
and "Technological CO</t>
    </r>
    <r>
      <rPr>
        <i/>
        <vertAlign val="subscript"/>
        <sz val="9"/>
        <rFont val="Roboto Light"/>
      </rPr>
      <t>2</t>
    </r>
    <r>
      <rPr>
        <i/>
        <sz val="9"/>
        <rFont val="Roboto Light"/>
      </rPr>
      <t xml:space="preserve"> removals with geological storage"] 
</t>
    </r>
    <r>
      <rPr>
        <sz val="9"/>
        <rFont val="Roboto Light"/>
      </rPr>
      <t>C1 - Scope 1
C4 - Please explain</t>
    </r>
  </si>
  <si>
    <r>
      <rPr>
        <sz val="9"/>
        <rFont val="Roboto Light"/>
      </rPr>
      <t xml:space="preserve">CDP correspondence is partial, as CDP does not request the quantification of Scope 1 GHG removals.
</t>
    </r>
    <r>
      <rPr>
        <strike/>
        <sz val="9"/>
        <rFont val="Roboto Light"/>
      </rPr>
      <t xml:space="preserve">
No general CDP questions can mapped to this GRI requirement. However, aspects of this requirement are addressed in sector-specific and requester-specific CDP datapoints that are beyond the scope of this mapping exercise. </t>
    </r>
  </si>
  <si>
    <t>4.6.1,
4.10,
7.30.15,
7.30.17,
7.54.1,
7.54.2,
7.55.2</t>
  </si>
  <si>
    <t>4.6.1 - Does your organization have an environmental policy that addresses environmental issues?
4.10 - Are you a signatory or member of any environmental collaborative frameworks or initiatives?
7.30.15 - Provide details on the electricity purchases that were accounted for at a zero or near-zero emission factor in the reporting year.
7.30.17 - Provide details of your organization’s low-carbon heat, steam, and cooling purchases in the reporting year by country/area.
7.54.1 - Provide details of your targets to increase or maintain low-carbon energy consumption or production. 
7.54.2 - Provide details of any other climate-related targets, including methane reduction targets.
7.55.2 -Provide details on the initiatives implemented in the reporting year in the table below.</t>
  </si>
  <si>
    <t>4.6.1 
C5 - Environmental policy content
C6 - Indicate whether your environmental policy is in line with global environmental treaties or policy goals
4.10
C2 - Collaborative framework or initiative
C3 - Describe your organization’s role within each framework or initiative
7.30.15
All columns
7.30.17
All columns
7.54.1
C6 - Target type: energy source
C16 - Is this target part of an overarching initiative?
C19 - Target objective
7.54.2
C5 - Target type: category &amp; Metric (target numerator if reporting an intensity target)
C16 - Is this target part of an overarching initiative?
C19 - Target objective
7.55.2
C1 - Initiative category &amp; Initiative type</t>
  </si>
  <si>
    <t>7.30.1 
C5 - Total (renewable + non-renewable) MWh [Auto-calculated]
7.30.7
C1 - Total fuel MWh consumed by the organization</t>
  </si>
  <si>
    <t>7.30.1
C2 - MWh from renewable sources
C3 - MWh from non-renewable sources
7.30.7
C0 - Fuels (excluding feedstocks) 
C1 - Total MWh fuel consumed by the organization</t>
  </si>
  <si>
    <t>7.30.7
C1 - Total fuel MWh consumed by the organization
C2 - MWh fuel consumed for self generation of electricity
C3 - MWh fuel consumed for self generation of heat
C4 - MWh fuel consumed for self generation of steam
C5 - MWh fuel consumed for self generation of cooling
C6 - MWh fuel consumed for self cogeneration or self trigeneration</t>
  </si>
  <si>
    <r>
      <t xml:space="preserve">7.30.1
</t>
    </r>
    <r>
      <rPr>
        <i/>
        <sz val="9"/>
        <rFont val="Roboto Light"/>
      </rPr>
      <t xml:space="preserve">[For activities in rows 2-5]
</t>
    </r>
    <r>
      <rPr>
        <sz val="9"/>
        <rFont val="Roboto Light"/>
      </rPr>
      <t>C5 - Total (renewable + non-renewable) MWh [Auto-calculated]</t>
    </r>
  </si>
  <si>
    <t>7.30.1,
7.30.15,
7.30.17</t>
  </si>
  <si>
    <t>7.30.1 - Report your organization’s energy consumption totals (excluding feedstocks) in MWh.
7.30.15 - Provide details on the electricity purchases that were accounted for at a zero or near-zero emission factor in the reporting year.
7.30.17 - Provide details of your organization’s low-carbon heat, steam, and cooling purchases in the reporting year by country/area.</t>
  </si>
  <si>
    <r>
      <t xml:space="preserve">7.30.1
</t>
    </r>
    <r>
      <rPr>
        <i/>
        <sz val="9"/>
        <rFont val="Roboto Light"/>
      </rPr>
      <t xml:space="preserve">[For activities in rows 2-5]
</t>
    </r>
    <r>
      <rPr>
        <sz val="9"/>
        <rFont val="Roboto Light"/>
      </rPr>
      <t>C5 - Total (renewable + non-renewable) MWh [Auto-calculated]
7.30.15
C3 - Low-carbon technology type
C5 - Low-carbon electricity consumed via selected sourcing method in the reporting year (MWh)
7.30.17
C3 - Energy carrier
C4 - Low-carbon heat, steam, or cooling consumed (MWh)</t>
    </r>
  </si>
  <si>
    <r>
      <t xml:space="preserve">7.30.1
</t>
    </r>
    <r>
      <rPr>
        <i/>
        <sz val="9"/>
        <rFont val="Roboto Light"/>
      </rPr>
      <t>[for row "Consumption of self-generated non fuel renewable energy"]</t>
    </r>
    <r>
      <rPr>
        <sz val="9"/>
        <rFont val="Roboto Light"/>
      </rPr>
      <t xml:space="preserve">
C2 - MWh from renewable sources
C5 - Total (renewable + non-renewable) MWh
7.30.9
C4 - Generation from renewable sources that is consumed by the organization (MWh)</t>
    </r>
  </si>
  <si>
    <t>7.30.15
7.30.17</t>
  </si>
  <si>
    <t>7.30.15 - Provide details on the electricity purchases that were accounted for at a zero or near-zero emission factor in the reporting year.
7.30.17 - Provide details of your organization’s low-carbon heat, steam, and cooling purchases in the reporting year by country/area.</t>
  </si>
  <si>
    <t>7.30.15
C1 - Country/area of electricity consumption
C2 - Sourcing method
C6 - Energy attribute certificate (EAC) tracking system used  
C7 - Country/area of origin (generation) of the low-carbon electricity or energy attribute
7.30.17
C1 - Sourcing method
C2 - Country/area of consumption of low-carbon heat, steam or cooling
C3 - Energy carrier</t>
  </si>
  <si>
    <t>No general CDP questions map to this GRI requirement.</t>
  </si>
  <si>
    <t>K</t>
  </si>
  <si>
    <t>L</t>
  </si>
  <si>
    <t>Mapping 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</si>
</sst>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_ * #,##0.00_ ;_ * \-#,##0.00_ ;_ * &quot;-&quot;??_ ;_ @_ "/>
  </numFmts>
  <fonts count="99">
    <font>
      <sz val="11"/>
      <color theme="1"/>
      <name val="Roboto Light"/>
    </font>
    <font>
      <b/>
      <sz val="11"/>
      <color theme="1"/>
      <name val="Aptos Narrow"/>
      <family val="2"/>
      <scheme val="minor"/>
    </font>
    <font>
      <sz val="11"/>
      <color indexed="8"/>
      <name val="Calibri"/>
      <family val="2"/>
    </font>
    <font>
      <b/>
      <sz val="11"/>
      <color theme="0"/>
      <name val="Calibri"/>
      <family val="2"/>
    </font>
    <font>
      <b/>
      <sz val="10"/>
      <color theme="0"/>
      <name val="Arial"/>
      <family val="2"/>
    </font>
    <font>
      <sz val="11"/>
      <color theme="0"/>
      <name val="Calibri"/>
      <family val="2"/>
    </font>
    <font>
      <u/>
      <sz val="11"/>
      <color theme="10"/>
      <name val="Aptos Narrow"/>
      <family val="2"/>
      <scheme val="minor"/>
    </font>
    <font>
      <sz val="14"/>
      <color theme="0"/>
      <name val="Arial"/>
      <family val="2"/>
    </font>
    <font>
      <sz val="11"/>
      <color theme="1"/>
      <name val="Arial"/>
      <family val="2"/>
    </font>
    <font>
      <sz val="11"/>
      <color theme="0"/>
      <name val="Arial"/>
      <family val="2"/>
    </font>
    <font>
      <b/>
      <sz val="11"/>
      <color theme="1"/>
      <name val="Arial"/>
      <family val="2"/>
    </font>
    <font>
      <b/>
      <sz val="11"/>
      <name val="Arial"/>
      <family val="2"/>
    </font>
    <font>
      <sz val="11"/>
      <name val="Arial"/>
      <family val="2"/>
    </font>
    <font>
      <b/>
      <sz val="11"/>
      <color theme="0"/>
      <name val="Arial"/>
      <family val="2"/>
    </font>
    <font>
      <b/>
      <sz val="11"/>
      <color rgb="FFFFFFFF"/>
      <name val="Arial"/>
      <family val="2"/>
    </font>
    <font>
      <sz val="11"/>
      <color rgb="FF000000"/>
      <name val="Arial"/>
      <family val="2"/>
    </font>
    <font>
      <sz val="8"/>
      <name val="Aptos Narrow"/>
      <family val="2"/>
      <scheme val="minor"/>
    </font>
    <font>
      <sz val="11"/>
      <color rgb="FF000000"/>
      <name val="Calibri"/>
      <family val="2"/>
    </font>
    <font>
      <b/>
      <sz val="11"/>
      <name val="Calibri"/>
      <family val="2"/>
    </font>
    <font>
      <u/>
      <sz val="11"/>
      <color theme="10"/>
      <name val="Calibri"/>
      <family val="2"/>
    </font>
    <font>
      <b/>
      <sz val="8"/>
      <color theme="0"/>
      <name val="Arial"/>
      <family val="2"/>
    </font>
    <font>
      <sz val="8"/>
      <color theme="1"/>
      <name val="Arial"/>
      <family val="2"/>
    </font>
    <font>
      <sz val="8"/>
      <name val="Arial"/>
      <family val="2"/>
    </font>
    <font>
      <b/>
      <sz val="8"/>
      <name val="Arial"/>
      <family val="2"/>
    </font>
    <font>
      <sz val="8"/>
      <color rgb="FF000000"/>
      <name val="Arial"/>
      <family val="2"/>
    </font>
    <font>
      <b/>
      <sz val="8"/>
      <color theme="1"/>
      <name val="Arial"/>
      <family val="2"/>
    </font>
    <font>
      <b/>
      <sz val="8"/>
      <color rgb="FF000000"/>
      <name val="Arial"/>
      <family val="2"/>
    </font>
    <font>
      <sz val="8"/>
      <color indexed="8"/>
      <name val="Arial"/>
      <family val="2"/>
    </font>
    <font>
      <u/>
      <sz val="8"/>
      <color theme="10"/>
      <name val="Arial"/>
      <family val="2"/>
    </font>
    <font>
      <sz val="8"/>
      <color rgb="FFFF0000"/>
      <name val="Arial"/>
      <family val="2"/>
    </font>
    <font>
      <sz val="9"/>
      <color theme="1"/>
      <name val="Segoe UI"/>
      <family val="2"/>
    </font>
    <font>
      <b/>
      <sz val="8"/>
      <color indexed="8"/>
      <name val="Arial"/>
      <family val="2"/>
    </font>
    <font>
      <sz val="8"/>
      <color theme="0"/>
      <name val="Calibri"/>
      <family val="2"/>
    </font>
    <font>
      <b/>
      <sz val="7"/>
      <color theme="0"/>
      <name val="Arial"/>
      <family val="2"/>
    </font>
    <font>
      <b/>
      <i/>
      <sz val="8"/>
      <color rgb="FF000000"/>
      <name val="Arial"/>
      <family val="2"/>
    </font>
    <font>
      <strike/>
      <sz val="8"/>
      <color theme="1"/>
      <name val="Arial"/>
      <family val="2"/>
    </font>
    <font>
      <sz val="11"/>
      <color theme="1"/>
      <name val="Aptos Narrow"/>
      <family val="2"/>
      <scheme val="minor"/>
    </font>
    <font>
      <sz val="8"/>
      <color rgb="FF0070C0"/>
      <name val="Arial"/>
      <family val="2"/>
    </font>
    <font>
      <sz val="16"/>
      <color theme="0"/>
      <name val="Arial"/>
      <family val="2"/>
    </font>
    <font>
      <sz val="9"/>
      <color indexed="81"/>
      <name val="Tahoma"/>
      <family val="2"/>
    </font>
    <font>
      <b/>
      <sz val="9"/>
      <color indexed="81"/>
      <name val="Tahoma"/>
      <family val="2"/>
    </font>
    <font>
      <i/>
      <sz val="8"/>
      <color theme="1"/>
      <name val="Arial"/>
      <family val="2"/>
    </font>
    <font>
      <b/>
      <sz val="8"/>
      <color theme="0"/>
      <name val="Aptos Display"/>
      <family val="2"/>
    </font>
    <font>
      <sz val="8"/>
      <color theme="0"/>
      <name val="Aptos Display"/>
      <family val="2"/>
    </font>
    <font>
      <sz val="8"/>
      <color theme="1"/>
      <name val="Aptos Display"/>
      <family val="2"/>
    </font>
    <font>
      <sz val="8"/>
      <name val="Aptos Display"/>
      <family val="2"/>
    </font>
    <font>
      <b/>
      <sz val="14"/>
      <color theme="0"/>
      <name val="Arial"/>
      <family val="2"/>
    </font>
    <font>
      <sz val="10"/>
      <color theme="0"/>
      <name val="Arial"/>
      <family val="2"/>
    </font>
    <font>
      <sz val="10"/>
      <color theme="1"/>
      <name val="Arial"/>
      <family val="2"/>
    </font>
    <font>
      <b/>
      <sz val="9"/>
      <color theme="1"/>
      <name val="Aptos Narrow"/>
      <family val="2"/>
      <scheme val="minor"/>
    </font>
    <font>
      <sz val="9"/>
      <color theme="1"/>
      <name val="Aptos Narrow"/>
      <family val="2"/>
      <scheme val="minor"/>
    </font>
    <font>
      <sz val="9"/>
      <name val="Aptos Narrow"/>
      <family val="2"/>
      <scheme val="minor"/>
    </font>
    <font>
      <b/>
      <sz val="11"/>
      <color theme="0"/>
      <name val="Aptos Narrow"/>
      <family val="2"/>
      <scheme val="minor"/>
    </font>
    <font>
      <sz val="11"/>
      <color theme="1"/>
      <name val="Arial"/>
      <family val="2"/>
    </font>
    <font>
      <sz val="10"/>
      <color theme="1"/>
      <name val="Aptos Narrow"/>
      <family val="2"/>
      <scheme val="minor"/>
    </font>
    <font>
      <b/>
      <sz val="10"/>
      <color rgb="FFFFFFFF"/>
      <name val="Arial"/>
      <family val="2"/>
    </font>
    <font>
      <sz val="10"/>
      <color rgb="FF000000"/>
      <name val="Arial"/>
      <family val="2"/>
    </font>
    <font>
      <u/>
      <sz val="10"/>
      <color theme="0"/>
      <name val="Arial"/>
      <family val="2"/>
    </font>
    <font>
      <b/>
      <u/>
      <sz val="10"/>
      <color theme="0"/>
      <name val="Arial"/>
      <family val="2"/>
    </font>
    <font>
      <i/>
      <sz val="9"/>
      <color theme="1"/>
      <name val="Aptos Narrow"/>
      <family val="2"/>
      <scheme val="minor"/>
    </font>
    <font>
      <sz val="9"/>
      <name val="Roboto Light"/>
    </font>
    <font>
      <b/>
      <sz val="11"/>
      <color theme="0"/>
      <name val="Roboto"/>
    </font>
    <font>
      <b/>
      <sz val="11"/>
      <color theme="1"/>
      <name val="Roboto"/>
    </font>
    <font>
      <b/>
      <sz val="10"/>
      <color theme="1"/>
      <name val="Roboto"/>
    </font>
    <font>
      <sz val="10"/>
      <color theme="0"/>
      <name val="Roboto Light"/>
    </font>
    <font>
      <sz val="10"/>
      <color theme="1"/>
      <name val="Roboto"/>
    </font>
    <font>
      <sz val="14"/>
      <color theme="0"/>
      <name val="Roboto Light"/>
    </font>
    <font>
      <sz val="11"/>
      <color theme="1"/>
      <name val="Roboto Light"/>
    </font>
    <font>
      <sz val="11"/>
      <color theme="0"/>
      <name val="Roboto Light"/>
    </font>
    <font>
      <b/>
      <sz val="11"/>
      <color theme="1"/>
      <name val="Roboto Light"/>
    </font>
    <font>
      <b/>
      <sz val="12"/>
      <name val="Roboto Light"/>
    </font>
    <font>
      <sz val="12"/>
      <color theme="4"/>
      <name val="Roboto Light"/>
    </font>
    <font>
      <b/>
      <sz val="11"/>
      <name val="Roboto Light"/>
    </font>
    <font>
      <b/>
      <u/>
      <sz val="11"/>
      <color theme="7" tint="-0.249977111117893"/>
      <name val="Roboto Light"/>
    </font>
    <font>
      <sz val="11"/>
      <color theme="7" tint="-0.249977111117893"/>
      <name val="Roboto Light"/>
    </font>
    <font>
      <sz val="10"/>
      <color theme="1"/>
      <name val="Roboto Light"/>
    </font>
    <font>
      <b/>
      <sz val="14"/>
      <color theme="0"/>
      <name val="Roboto Light"/>
    </font>
    <font>
      <sz val="11"/>
      <name val="Roboto Light"/>
    </font>
    <font>
      <b/>
      <sz val="10"/>
      <name val="Roboto"/>
    </font>
    <font>
      <b/>
      <sz val="11"/>
      <color theme="0"/>
      <name val="Roboto Light"/>
    </font>
    <font>
      <b/>
      <sz val="11"/>
      <color theme="2"/>
      <name val="Roboto"/>
    </font>
    <font>
      <sz val="11"/>
      <color theme="1"/>
      <name val="Roboto"/>
    </font>
    <font>
      <b/>
      <sz val="9"/>
      <color theme="1"/>
      <name val="Roboto"/>
    </font>
    <font>
      <sz val="9"/>
      <color rgb="FF000000"/>
      <name val="Roboto Light"/>
    </font>
    <font>
      <sz val="11"/>
      <color rgb="FF000000"/>
      <name val="Roboto Light"/>
    </font>
    <font>
      <strike/>
      <sz val="9"/>
      <name val="Roboto Light"/>
    </font>
    <font>
      <i/>
      <sz val="9"/>
      <name val="Roboto Light"/>
    </font>
    <font>
      <sz val="10"/>
      <name val="Roboto Light"/>
    </font>
    <font>
      <b/>
      <sz val="9"/>
      <name val="Roboto Light"/>
    </font>
    <font>
      <sz val="18"/>
      <color theme="0" tint="-0.14999847407452621"/>
      <name val="Roboto Medium"/>
    </font>
    <font>
      <b/>
      <sz val="18"/>
      <color theme="0"/>
      <name val="Roboto Light"/>
    </font>
    <font>
      <b/>
      <sz val="11"/>
      <color theme="2"/>
      <name val="Roboto Light"/>
    </font>
    <font>
      <u/>
      <sz val="11"/>
      <color theme="10"/>
      <name val="Roboto Light"/>
    </font>
    <font>
      <sz val="12"/>
      <name val="Roboto Light"/>
    </font>
    <font>
      <i/>
      <sz val="11"/>
      <name val="Roboto Light"/>
    </font>
    <font>
      <sz val="12"/>
      <color theme="1"/>
      <name val="Roboto Light"/>
    </font>
    <font>
      <b/>
      <sz val="9"/>
      <name val="Aptos Narrow"/>
      <family val="2"/>
      <scheme val="minor"/>
    </font>
    <font>
      <i/>
      <vertAlign val="subscript"/>
      <sz val="8"/>
      <name val="Roboto Light"/>
    </font>
    <font>
      <i/>
      <vertAlign val="subscript"/>
      <sz val="9"/>
      <name val="Roboto Light"/>
    </font>
  </fonts>
  <fills count="39">
    <fill>
      <patternFill patternType="none"/>
    </fill>
    <fill>
      <patternFill patternType="gray125"/>
    </fill>
    <fill>
      <patternFill patternType="solid">
        <fgColor theme="6"/>
        <bgColor indexed="64"/>
      </patternFill>
    </fill>
    <fill>
      <patternFill patternType="solid">
        <fgColor rgb="FFC00000"/>
        <bgColor indexed="64"/>
      </patternFill>
    </fill>
    <fill>
      <patternFill patternType="solid">
        <fgColor theme="4"/>
        <bgColor indexed="64"/>
      </patternFill>
    </fill>
    <fill>
      <patternFill patternType="solid">
        <fgColor theme="0"/>
        <bgColor indexed="64"/>
      </patternFill>
    </fill>
    <fill>
      <patternFill patternType="solid">
        <fgColor theme="0" tint="-4.9989318521683403E-2"/>
        <bgColor indexed="64"/>
      </patternFill>
    </fill>
    <fill>
      <patternFill patternType="solid">
        <fgColor rgb="FF23559F"/>
        <bgColor indexed="64"/>
      </patternFill>
    </fill>
    <fill>
      <patternFill patternType="solid">
        <fgColor rgb="FFD9E2EE"/>
        <bgColor indexed="64"/>
      </patternFill>
    </fill>
    <fill>
      <patternFill patternType="solid">
        <fgColor theme="9" tint="0.79998168889431442"/>
        <bgColor indexed="64"/>
      </patternFill>
    </fill>
    <fill>
      <patternFill patternType="solid">
        <fgColor theme="3"/>
        <bgColor indexed="64"/>
      </patternFill>
    </fill>
    <fill>
      <patternFill patternType="solid">
        <fgColor theme="9" tint="-0.499984740745262"/>
        <bgColor indexed="64"/>
      </patternFill>
    </fill>
    <fill>
      <patternFill patternType="solid">
        <fgColor rgb="FF00B050"/>
        <bgColor rgb="FF000000"/>
      </patternFill>
    </fill>
    <fill>
      <patternFill patternType="solid">
        <fgColor theme="4" tint="-0.499984740745262"/>
        <bgColor indexed="64"/>
      </patternFill>
    </fill>
    <fill>
      <patternFill patternType="solid">
        <fgColor rgb="FF002060"/>
        <bgColor indexed="64"/>
      </patternFill>
    </fill>
    <fill>
      <patternFill patternType="solid">
        <fgColor theme="7"/>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2"/>
        <bgColor indexed="64"/>
      </patternFill>
    </fill>
    <fill>
      <patternFill patternType="solid">
        <fgColor rgb="FFD8F2CE"/>
        <bgColor indexed="64"/>
      </patternFill>
    </fill>
    <fill>
      <patternFill patternType="solid">
        <fgColor rgb="FF58267E"/>
        <bgColor indexed="64"/>
      </patternFill>
    </fill>
    <fill>
      <patternFill patternType="solid">
        <fgColor rgb="FFFF0000"/>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rgb="FF3E5C43"/>
        <bgColor indexed="64"/>
      </patternFill>
    </fill>
    <fill>
      <patternFill patternType="solid">
        <fgColor rgb="FF598560"/>
        <bgColor indexed="64"/>
      </patternFill>
    </fill>
    <fill>
      <patternFill patternType="solid">
        <fgColor theme="9" tint="-0.249977111117893"/>
        <bgColor indexed="64"/>
      </patternFill>
    </fill>
    <fill>
      <patternFill patternType="solid">
        <fgColor rgb="FFDAA600"/>
        <bgColor indexed="64"/>
      </patternFill>
    </fill>
    <fill>
      <patternFill patternType="solid">
        <fgColor theme="1" tint="0.499984740745262"/>
        <bgColor indexed="64"/>
      </patternFill>
    </fill>
    <fill>
      <patternFill patternType="solid">
        <fgColor rgb="FFB42E34"/>
        <bgColor indexed="64"/>
      </patternFill>
    </fill>
    <fill>
      <patternFill patternType="solid">
        <fgColor rgb="FF4C9D2B"/>
        <bgColor indexed="64"/>
      </patternFill>
    </fill>
    <fill>
      <patternFill patternType="solid">
        <fgColor rgb="FF5BBE34"/>
        <bgColor indexed="64"/>
      </patternFill>
    </fill>
    <fill>
      <patternFill patternType="solid">
        <fgColor rgb="FFE76A25"/>
        <bgColor indexed="64"/>
      </patternFill>
    </fill>
    <fill>
      <patternFill patternType="solid">
        <fgColor rgb="FFE7E9E8"/>
        <bgColor indexed="64"/>
      </patternFill>
    </fill>
    <fill>
      <patternFill patternType="solid">
        <fgColor rgb="FF1B232C"/>
        <bgColor indexed="64"/>
      </patternFill>
    </fill>
    <fill>
      <patternFill patternType="solid">
        <fgColor theme="1"/>
        <bgColor indexed="64"/>
      </patternFill>
    </fill>
  </fills>
  <borders count="67">
    <border>
      <left/>
      <right/>
      <top/>
      <bottom/>
      <diagonal/>
    </border>
    <border>
      <left style="medium">
        <color auto="1"/>
      </left>
      <right style="thin">
        <color auto="1"/>
      </right>
      <top style="medium">
        <color auto="1"/>
      </top>
      <bottom/>
      <diagonal/>
    </border>
    <border>
      <left/>
      <right/>
      <top style="medium">
        <color auto="1"/>
      </top>
      <bottom/>
      <diagonal/>
    </border>
    <border>
      <left style="thin">
        <color auto="1"/>
      </left>
      <right style="thin">
        <color auto="1"/>
      </right>
      <top style="thin">
        <color auto="1"/>
      </top>
      <bottom style="thin">
        <color auto="1"/>
      </bottom>
      <diagonal/>
    </border>
    <border>
      <left/>
      <right/>
      <top/>
      <bottom style="medium">
        <color auto="1"/>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indexed="64"/>
      </top>
      <bottom style="medium">
        <color indexed="64"/>
      </bottom>
      <diagonal/>
    </border>
    <border>
      <left style="thin">
        <color auto="1"/>
      </left>
      <right style="thin">
        <color auto="1"/>
      </right>
      <top/>
      <bottom style="thin">
        <color auto="1"/>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auto="1"/>
      </left>
      <right style="thin">
        <color auto="1"/>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medium">
        <color indexed="64"/>
      </right>
      <top style="thin">
        <color auto="1"/>
      </top>
      <bottom/>
      <diagonal/>
    </border>
    <border>
      <left style="thin">
        <color auto="1"/>
      </left>
      <right/>
      <top/>
      <bottom style="medium">
        <color indexed="64"/>
      </bottom>
      <diagonal/>
    </border>
    <border>
      <left/>
      <right style="thin">
        <color auto="1"/>
      </right>
      <top style="medium">
        <color indexed="64"/>
      </top>
      <bottom style="thin">
        <color auto="1"/>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top/>
      <bottom/>
      <diagonal/>
    </border>
    <border>
      <left style="medium">
        <color indexed="64"/>
      </left>
      <right style="thin">
        <color auto="1"/>
      </right>
      <top style="thin">
        <color auto="1"/>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auto="1"/>
      </bottom>
      <diagonal/>
    </border>
    <border>
      <left/>
      <right style="medium">
        <color indexed="64"/>
      </right>
      <top/>
      <bottom style="medium">
        <color auto="1"/>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8">
    <xf numFmtId="0" fontId="0" fillId="0" borderId="0"/>
    <xf numFmtId="0" fontId="2" fillId="0" borderId="0"/>
    <xf numFmtId="0" fontId="6" fillId="0" borderId="0" applyNumberFormat="0" applyFill="0" applyBorder="0" applyAlignment="0" applyProtection="0"/>
    <xf numFmtId="0" fontId="17" fillId="0" borderId="0" applyBorder="0"/>
    <xf numFmtId="0" fontId="19" fillId="0" borderId="0" applyNumberFormat="0" applyFill="0" applyBorder="0" applyAlignment="0" applyProtection="0"/>
    <xf numFmtId="9" fontId="36" fillId="0" borderId="0" applyFont="0" applyFill="0" applyBorder="0" applyAlignment="0" applyProtection="0"/>
    <xf numFmtId="0" fontId="36" fillId="0" borderId="0"/>
    <xf numFmtId="0" fontId="6" fillId="0" borderId="0" applyNumberFormat="0" applyFill="0" applyBorder="0" applyAlignment="0" applyProtection="0"/>
  </cellStyleXfs>
  <cellXfs count="594">
    <xf numFmtId="0" fontId="0" fillId="0" borderId="0" xfId="0"/>
    <xf numFmtId="0" fontId="3" fillId="2" borderId="1" xfId="1" applyFont="1" applyFill="1" applyBorder="1" applyAlignment="1">
      <alignment vertical="center" wrapText="1"/>
    </xf>
    <xf numFmtId="0" fontId="4"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0" xfId="0" applyFont="1" applyFill="1" applyAlignment="1">
      <alignment vertical="center" wrapText="1"/>
    </xf>
    <xf numFmtId="0" fontId="5" fillId="2" borderId="0" xfId="1" applyFont="1" applyFill="1" applyAlignment="1">
      <alignment vertical="center" wrapText="1"/>
    </xf>
    <xf numFmtId="0" fontId="2" fillId="0" borderId="0" xfId="1" applyAlignment="1">
      <alignment vertical="center" wrapText="1"/>
    </xf>
    <xf numFmtId="0" fontId="8" fillId="5" borderId="0" xfId="0" applyFont="1" applyFill="1"/>
    <xf numFmtId="0" fontId="8" fillId="5" borderId="3" xfId="0" applyFont="1" applyFill="1" applyBorder="1"/>
    <xf numFmtId="0" fontId="10" fillId="5" borderId="3" xfId="0" applyFont="1" applyFill="1" applyBorder="1"/>
    <xf numFmtId="0" fontId="10" fillId="9" borderId="0" xfId="0" applyFont="1" applyFill="1" applyAlignment="1">
      <alignment vertical="center" wrapText="1"/>
    </xf>
    <xf numFmtId="0" fontId="0" fillId="0" borderId="0" xfId="0" applyAlignment="1">
      <alignment wrapText="1"/>
    </xf>
    <xf numFmtId="0" fontId="1" fillId="9" borderId="0" xfId="0" applyFont="1" applyFill="1"/>
    <xf numFmtId="0" fontId="0" fillId="0" borderId="0" xfId="0" applyAlignment="1">
      <alignment horizontal="left"/>
    </xf>
    <xf numFmtId="0" fontId="0" fillId="0" borderId="0" xfId="0" applyAlignment="1">
      <alignment horizontal="left" wrapText="1" indent="1"/>
    </xf>
    <xf numFmtId="0" fontId="4" fillId="2" borderId="0" xfId="0" applyFont="1" applyFill="1" applyAlignment="1">
      <alignment vertical="center" wrapText="1"/>
    </xf>
    <xf numFmtId="0" fontId="4" fillId="10" borderId="0" xfId="0" applyFont="1" applyFill="1" applyAlignment="1">
      <alignment vertical="center" wrapText="1"/>
    </xf>
    <xf numFmtId="0" fontId="4" fillId="10" borderId="0" xfId="0" applyFont="1" applyFill="1" applyAlignment="1">
      <alignment vertical="center"/>
    </xf>
    <xf numFmtId="0" fontId="0" fillId="5" borderId="0" xfId="0" applyFill="1"/>
    <xf numFmtId="0" fontId="8" fillId="0" borderId="3" xfId="0" applyFont="1" applyBorder="1" applyAlignment="1">
      <alignment vertical="top" wrapText="1"/>
    </xf>
    <xf numFmtId="0" fontId="8" fillId="5" borderId="3" xfId="0" applyFont="1" applyFill="1" applyBorder="1" applyAlignment="1">
      <alignment vertical="top" wrapText="1"/>
    </xf>
    <xf numFmtId="0" fontId="8" fillId="0" borderId="3" xfId="0" applyFont="1" applyBorder="1" applyAlignment="1">
      <alignment vertical="top"/>
    </xf>
    <xf numFmtId="0" fontId="15" fillId="5" borderId="3" xfId="0" applyFont="1" applyFill="1" applyBorder="1" applyAlignment="1">
      <alignment vertical="top" wrapText="1"/>
    </xf>
    <xf numFmtId="0" fontId="15" fillId="0" borderId="3" xfId="0" applyFont="1" applyBorder="1" applyAlignment="1">
      <alignment vertical="top"/>
    </xf>
    <xf numFmtId="0" fontId="3" fillId="2" borderId="1" xfId="1" applyFont="1" applyFill="1" applyBorder="1" applyAlignment="1">
      <alignment horizontal="left" vertical="top" wrapText="1"/>
    </xf>
    <xf numFmtId="0" fontId="0" fillId="9" borderId="0" xfId="0" applyFill="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17" fillId="0" borderId="0" xfId="3"/>
    <xf numFmtId="0" fontId="18" fillId="0" borderId="0" xfId="3" applyFont="1" applyAlignment="1">
      <alignment vertical="top"/>
    </xf>
    <xf numFmtId="0" fontId="19" fillId="0" borderId="0" xfId="4" applyAlignment="1">
      <alignment wrapText="1"/>
    </xf>
    <xf numFmtId="0" fontId="18" fillId="0" borderId="0" xfId="3" applyFont="1"/>
    <xf numFmtId="15" fontId="17" fillId="0" borderId="0" xfId="3" applyNumberFormat="1" applyAlignment="1">
      <alignment horizontal="left"/>
    </xf>
    <xf numFmtId="0" fontId="21" fillId="5" borderId="0" xfId="0" applyFont="1" applyFill="1" applyAlignment="1">
      <alignment vertical="center"/>
    </xf>
    <xf numFmtId="0" fontId="20" fillId="12" borderId="23" xfId="0" applyFont="1" applyFill="1" applyBorder="1" applyAlignment="1">
      <alignment horizontal="center" vertical="center" wrapText="1"/>
    </xf>
    <xf numFmtId="0" fontId="20" fillId="12" borderId="24" xfId="0" applyFont="1" applyFill="1" applyBorder="1" applyAlignment="1">
      <alignment horizontal="left" vertical="center"/>
    </xf>
    <xf numFmtId="0" fontId="20" fillId="12" borderId="24" xfId="0" applyFont="1" applyFill="1" applyBorder="1" applyAlignment="1">
      <alignment horizontal="center" vertical="center" wrapText="1"/>
    </xf>
    <xf numFmtId="49" fontId="21" fillId="5" borderId="3" xfId="0" applyNumberFormat="1" applyFont="1" applyFill="1" applyBorder="1" applyAlignment="1" applyProtection="1">
      <alignment horizontal="center" vertical="center"/>
      <protection locked="0"/>
    </xf>
    <xf numFmtId="0" fontId="21" fillId="5" borderId="3" xfId="0" quotePrefix="1" applyFont="1" applyFill="1" applyBorder="1" applyAlignment="1" applyProtection="1">
      <alignment horizontal="center" vertical="center"/>
      <protection locked="0"/>
    </xf>
    <xf numFmtId="0" fontId="21" fillId="5" borderId="3" xfId="0" applyFont="1" applyFill="1" applyBorder="1" applyAlignment="1">
      <alignment horizontal="center" vertical="center"/>
    </xf>
    <xf numFmtId="0" fontId="21" fillId="5" borderId="3" xfId="0" applyFont="1" applyFill="1" applyBorder="1" applyAlignment="1">
      <alignment horizontal="left" vertical="center"/>
    </xf>
    <xf numFmtId="0" fontId="21" fillId="5" borderId="3" xfId="0" applyFont="1" applyFill="1" applyBorder="1" applyAlignment="1">
      <alignment horizontal="center" vertical="center" wrapText="1"/>
    </xf>
    <xf numFmtId="0" fontId="21" fillId="5" borderId="3" xfId="0" quotePrefix="1" applyFont="1" applyFill="1" applyBorder="1" applyAlignment="1">
      <alignment horizontal="center" vertical="center" wrapText="1"/>
    </xf>
    <xf numFmtId="0" fontId="21" fillId="5" borderId="3" xfId="0" applyFont="1" applyFill="1" applyBorder="1" applyAlignment="1">
      <alignment vertical="center" wrapText="1"/>
    </xf>
    <xf numFmtId="0" fontId="22" fillId="5" borderId="3" xfId="0" quotePrefix="1" applyFont="1" applyFill="1" applyBorder="1" applyAlignment="1" applyProtection="1">
      <alignment horizontal="center" vertical="center" wrapText="1" shrinkToFit="1"/>
      <protection locked="0"/>
    </xf>
    <xf numFmtId="0" fontId="21" fillId="5" borderId="3" xfId="0" applyFont="1" applyFill="1" applyBorder="1" applyAlignment="1" applyProtection="1">
      <alignment horizontal="left" vertical="center"/>
      <protection locked="0"/>
    </xf>
    <xf numFmtId="0" fontId="21" fillId="5" borderId="3" xfId="0" applyFont="1" applyFill="1" applyBorder="1" applyAlignment="1" applyProtection="1">
      <alignment horizontal="left" vertical="center" wrapText="1"/>
      <protection locked="0"/>
    </xf>
    <xf numFmtId="0" fontId="21" fillId="5" borderId="3" xfId="0" applyFont="1" applyFill="1" applyBorder="1" applyAlignment="1" applyProtection="1">
      <alignment horizontal="center" vertical="center"/>
      <protection locked="0"/>
    </xf>
    <xf numFmtId="0" fontId="21" fillId="5" borderId="3" xfId="0" applyFont="1" applyFill="1" applyBorder="1" applyAlignment="1">
      <alignment horizontal="left" vertical="center" wrapText="1"/>
    </xf>
    <xf numFmtId="0" fontId="21" fillId="5" borderId="3" xfId="0" applyFont="1" applyFill="1" applyBorder="1" applyAlignment="1" applyProtection="1">
      <alignment horizontal="center" vertical="center" wrapText="1"/>
      <protection locked="0"/>
    </xf>
    <xf numFmtId="49" fontId="21" fillId="5" borderId="3"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xf>
    <xf numFmtId="0" fontId="21" fillId="5" borderId="3" xfId="0" quotePrefix="1" applyFont="1" applyFill="1" applyBorder="1" applyAlignment="1">
      <alignment horizontal="center" vertical="center"/>
    </xf>
    <xf numFmtId="0" fontId="22" fillId="5" borderId="3" xfId="0" quotePrefix="1" applyFont="1" applyFill="1" applyBorder="1" applyAlignment="1">
      <alignment horizontal="center" vertical="center" wrapText="1"/>
    </xf>
    <xf numFmtId="0" fontId="23" fillId="5" borderId="3"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3" fillId="5" borderId="3" xfId="0" applyFont="1" applyFill="1" applyBorder="1" applyAlignment="1">
      <alignment horizontal="center" vertical="center"/>
    </xf>
    <xf numFmtId="0" fontId="25" fillId="5" borderId="3" xfId="0" applyFont="1" applyFill="1" applyBorder="1" applyAlignment="1">
      <alignment horizontal="center" vertical="center"/>
    </xf>
    <xf numFmtId="49" fontId="21" fillId="5" borderId="3" xfId="0" applyNumberFormat="1" applyFont="1" applyFill="1" applyBorder="1" applyAlignment="1" applyProtection="1">
      <alignment horizontal="center" vertical="center" wrapText="1"/>
      <protection locked="0"/>
    </xf>
    <xf numFmtId="0" fontId="21" fillId="5" borderId="3" xfId="0" quotePrefix="1" applyFont="1" applyFill="1" applyBorder="1" applyAlignment="1" applyProtection="1">
      <alignment horizontal="center" vertical="center" wrapText="1"/>
      <protection locked="0"/>
    </xf>
    <xf numFmtId="0" fontId="23" fillId="5" borderId="3" xfId="0" applyFont="1" applyFill="1" applyBorder="1" applyAlignment="1">
      <alignment horizontal="center" vertical="center" wrapText="1" shrinkToFit="1"/>
    </xf>
    <xf numFmtId="0" fontId="22" fillId="5" borderId="3" xfId="0" applyFont="1" applyFill="1" applyBorder="1" applyAlignment="1" applyProtection="1">
      <alignment horizontal="left" vertical="center" wrapText="1"/>
      <protection hidden="1"/>
    </xf>
    <xf numFmtId="0" fontId="25" fillId="5" borderId="3" xfId="0" applyFont="1" applyFill="1" applyBorder="1" applyAlignment="1">
      <alignment horizontal="center" vertical="center" wrapText="1"/>
    </xf>
    <xf numFmtId="49" fontId="24" fillId="5" borderId="3" xfId="0" applyNumberFormat="1" applyFont="1" applyFill="1" applyBorder="1" applyAlignment="1" applyProtection="1">
      <alignment horizontal="center" vertical="center"/>
      <protection locked="0"/>
    </xf>
    <xf numFmtId="0" fontId="24" fillId="5" borderId="3" xfId="0" quotePrefix="1" applyFont="1" applyFill="1" applyBorder="1" applyAlignment="1" applyProtection="1">
      <alignment horizontal="center" vertical="center"/>
      <protection locked="0"/>
    </xf>
    <xf numFmtId="0" fontId="24" fillId="5" borderId="3" xfId="0" quotePrefix="1" applyFont="1" applyFill="1" applyBorder="1" applyAlignment="1">
      <alignment horizontal="center" vertical="center"/>
    </xf>
    <xf numFmtId="0" fontId="24" fillId="5" borderId="3" xfId="0" applyFont="1" applyFill="1" applyBorder="1" applyAlignment="1">
      <alignment horizontal="left" vertical="center" wrapText="1"/>
    </xf>
    <xf numFmtId="0" fontId="24" fillId="5" borderId="3" xfId="0" applyFont="1" applyFill="1" applyBorder="1" applyAlignment="1">
      <alignment horizontal="center" vertical="center"/>
    </xf>
    <xf numFmtId="0" fontId="24" fillId="5" borderId="3" xfId="0" applyFont="1" applyFill="1" applyBorder="1" applyAlignment="1" applyProtection="1">
      <alignment horizontal="center" vertical="center"/>
      <protection locked="0"/>
    </xf>
    <xf numFmtId="49" fontId="26" fillId="5" borderId="3" xfId="0" applyNumberFormat="1" applyFont="1" applyFill="1" applyBorder="1" applyAlignment="1" applyProtection="1">
      <alignment vertical="center"/>
      <protection locked="0"/>
    </xf>
    <xf numFmtId="49" fontId="24" fillId="5" borderId="3" xfId="0" applyNumberFormat="1" applyFont="1" applyFill="1" applyBorder="1" applyAlignment="1" applyProtection="1">
      <alignment vertical="center"/>
      <protection locked="0"/>
    </xf>
    <xf numFmtId="49" fontId="24" fillId="5" borderId="3" xfId="0" applyNumberFormat="1" applyFont="1" applyFill="1" applyBorder="1" applyAlignment="1" applyProtection="1">
      <alignment vertical="center" wrapText="1"/>
      <protection locked="0"/>
    </xf>
    <xf numFmtId="0" fontId="24" fillId="5" borderId="3" xfId="0" quotePrefix="1" applyFont="1" applyFill="1" applyBorder="1" applyAlignment="1">
      <alignment horizontal="center" vertical="center" wrapText="1"/>
    </xf>
    <xf numFmtId="0" fontId="21" fillId="5" borderId="25" xfId="0" quotePrefix="1" applyFont="1" applyFill="1" applyBorder="1" applyAlignment="1">
      <alignment horizontal="center" vertical="center" wrapText="1"/>
    </xf>
    <xf numFmtId="0" fontId="21" fillId="5" borderId="25" xfId="0" applyFont="1" applyFill="1" applyBorder="1" applyAlignment="1">
      <alignment vertical="center" wrapText="1"/>
    </xf>
    <xf numFmtId="0" fontId="24" fillId="0" borderId="25" xfId="0" applyFont="1" applyBorder="1" applyAlignment="1">
      <alignment vertical="center"/>
    </xf>
    <xf numFmtId="0" fontId="21" fillId="5" borderId="16" xfId="0" applyFont="1" applyFill="1" applyBorder="1" applyAlignment="1">
      <alignment vertical="center" wrapText="1"/>
    </xf>
    <xf numFmtId="0" fontId="24" fillId="0" borderId="26" xfId="0" applyFont="1" applyBorder="1" applyAlignment="1">
      <alignment vertical="center"/>
    </xf>
    <xf numFmtId="0" fontId="24" fillId="5" borderId="3" xfId="0" applyFont="1" applyFill="1" applyBorder="1" applyAlignment="1">
      <alignment horizontal="left" vertical="center"/>
    </xf>
    <xf numFmtId="0" fontId="27" fillId="5" borderId="3" xfId="0" applyFont="1" applyFill="1" applyBorder="1" applyAlignment="1">
      <alignment horizontal="left" vertical="center" wrapText="1"/>
    </xf>
    <xf numFmtId="0" fontId="21" fillId="0" borderId="3" xfId="0" applyFont="1" applyBorder="1" applyAlignment="1">
      <alignment horizontal="center" vertical="center" wrapText="1"/>
    </xf>
    <xf numFmtId="0" fontId="28" fillId="5" borderId="3" xfId="2" quotePrefix="1" applyFont="1" applyFill="1" applyBorder="1" applyAlignment="1" applyProtection="1">
      <alignment horizontal="center" vertical="center" wrapText="1" shrinkToFit="1"/>
      <protection locked="0"/>
    </xf>
    <xf numFmtId="49" fontId="21" fillId="5" borderId="3" xfId="0" quotePrefix="1" applyNumberFormat="1" applyFont="1" applyFill="1" applyBorder="1" applyAlignment="1" applyProtection="1">
      <alignment horizontal="center" vertical="center"/>
      <protection locked="0"/>
    </xf>
    <xf numFmtId="0" fontId="24" fillId="5" borderId="3" xfId="0" applyFont="1" applyFill="1" applyBorder="1" applyAlignment="1" applyProtection="1">
      <alignment horizontal="center" vertical="center" wrapText="1"/>
      <protection locked="0"/>
    </xf>
    <xf numFmtId="0" fontId="22" fillId="5" borderId="3" xfId="0" applyFont="1" applyFill="1" applyBorder="1" applyAlignment="1">
      <alignment horizontal="left" vertical="center" wrapText="1"/>
    </xf>
    <xf numFmtId="165" fontId="25" fillId="5" borderId="3" xfId="0" applyNumberFormat="1" applyFont="1" applyFill="1" applyBorder="1" applyAlignment="1" applyProtection="1">
      <alignment horizontal="center" vertical="center"/>
      <protection locked="0"/>
    </xf>
    <xf numFmtId="165" fontId="21" fillId="5" borderId="3" xfId="0" applyNumberFormat="1" applyFont="1" applyFill="1" applyBorder="1" applyAlignment="1" applyProtection="1">
      <alignment horizontal="center" vertical="center" wrapText="1"/>
      <protection locked="0"/>
    </xf>
    <xf numFmtId="165" fontId="21" fillId="5" borderId="3" xfId="0" applyNumberFormat="1" applyFont="1" applyFill="1" applyBorder="1" applyAlignment="1" applyProtection="1">
      <alignment horizontal="center" vertical="center"/>
      <protection locked="0"/>
    </xf>
    <xf numFmtId="49" fontId="24" fillId="5" borderId="3" xfId="0" quotePrefix="1" applyNumberFormat="1" applyFont="1" applyFill="1" applyBorder="1" applyAlignment="1" applyProtection="1">
      <alignment horizontal="center" vertical="center"/>
      <protection locked="0"/>
    </xf>
    <xf numFmtId="0" fontId="21" fillId="5" borderId="0" xfId="0" applyFont="1" applyFill="1" applyAlignment="1">
      <alignment horizontal="center" vertical="center"/>
    </xf>
    <xf numFmtId="0" fontId="22" fillId="5" borderId="3" xfId="0" applyFont="1" applyFill="1" applyBorder="1" applyAlignment="1" applyProtection="1">
      <alignment horizontal="center" vertical="center" wrapText="1"/>
      <protection locked="0"/>
    </xf>
    <xf numFmtId="0" fontId="26" fillId="5" borderId="3" xfId="0" applyFont="1" applyFill="1" applyBorder="1" applyAlignment="1">
      <alignment horizontal="center" vertical="center" wrapText="1" shrinkToFit="1"/>
    </xf>
    <xf numFmtId="0" fontId="27" fillId="5" borderId="3" xfId="0" applyFont="1" applyFill="1" applyBorder="1" applyAlignment="1" applyProtection="1">
      <alignment horizontal="center" vertical="center" wrapText="1"/>
      <protection locked="0"/>
    </xf>
    <xf numFmtId="0" fontId="27" fillId="5" borderId="3" xfId="0" quotePrefix="1" applyFont="1" applyFill="1" applyBorder="1" applyAlignment="1" applyProtection="1">
      <alignment horizontal="center" vertical="center" wrapText="1"/>
      <protection hidden="1"/>
    </xf>
    <xf numFmtId="0" fontId="27" fillId="5" borderId="3" xfId="0" applyFont="1" applyFill="1" applyBorder="1" applyAlignment="1">
      <alignment horizontal="center" vertical="center" wrapText="1"/>
    </xf>
    <xf numFmtId="14" fontId="24" fillId="5" borderId="3" xfId="0" applyNumberFormat="1" applyFont="1" applyFill="1" applyBorder="1" applyAlignment="1">
      <alignment horizontal="center" vertical="center" wrapText="1"/>
    </xf>
    <xf numFmtId="49" fontId="24" fillId="5" borderId="3" xfId="0" applyNumberFormat="1" applyFont="1" applyFill="1" applyBorder="1" applyAlignment="1" applyProtection="1">
      <alignment horizontal="center" vertical="center" wrapText="1"/>
      <protection locked="0"/>
    </xf>
    <xf numFmtId="49" fontId="24" fillId="5" borderId="3" xfId="0" quotePrefix="1" applyNumberFormat="1" applyFont="1" applyFill="1" applyBorder="1" applyAlignment="1" applyProtection="1">
      <alignment horizontal="center" vertical="center" wrapText="1"/>
      <protection locked="0"/>
    </xf>
    <xf numFmtId="0" fontId="24" fillId="5" borderId="3" xfId="0" quotePrefix="1" applyFont="1" applyFill="1" applyBorder="1" applyAlignment="1" applyProtection="1">
      <alignment horizontal="center" vertical="center" wrapText="1"/>
      <protection locked="0"/>
    </xf>
    <xf numFmtId="49" fontId="21" fillId="5" borderId="3" xfId="0" quotePrefix="1" applyNumberFormat="1" applyFont="1" applyFill="1" applyBorder="1" applyAlignment="1" applyProtection="1">
      <alignment horizontal="center" vertical="center" wrapText="1"/>
      <protection locked="0"/>
    </xf>
    <xf numFmtId="0" fontId="29" fillId="5" borderId="3" xfId="0" applyFont="1" applyFill="1" applyBorder="1" applyAlignment="1">
      <alignment horizontal="center" vertical="center" wrapText="1"/>
    </xf>
    <xf numFmtId="49" fontId="21" fillId="5" borderId="3" xfId="0" quotePrefix="1" applyNumberFormat="1" applyFont="1" applyFill="1" applyBorder="1" applyAlignment="1" applyProtection="1">
      <alignment horizontal="left" vertical="center" wrapText="1"/>
      <protection locked="0"/>
    </xf>
    <xf numFmtId="0" fontId="24" fillId="5" borderId="3" xfId="2" quotePrefix="1" applyFont="1" applyFill="1" applyBorder="1" applyAlignment="1" applyProtection="1">
      <alignment horizontal="center" vertical="center" wrapText="1"/>
      <protection locked="0"/>
    </xf>
    <xf numFmtId="0" fontId="28" fillId="5" borderId="3" xfId="2" applyFont="1" applyFill="1" applyBorder="1" applyAlignment="1" applyProtection="1">
      <alignment horizontal="center" vertical="center"/>
      <protection locked="0"/>
    </xf>
    <xf numFmtId="49" fontId="23" fillId="5" borderId="3" xfId="0" applyNumberFormat="1" applyFont="1" applyFill="1" applyBorder="1" applyAlignment="1">
      <alignment horizontal="center" vertical="center" wrapText="1" shrinkToFit="1"/>
    </xf>
    <xf numFmtId="0" fontId="23" fillId="5" borderId="3" xfId="0" applyFont="1" applyFill="1" applyBorder="1" applyAlignment="1" applyProtection="1">
      <alignment horizontal="center" vertical="center"/>
      <protection hidden="1"/>
    </xf>
    <xf numFmtId="0" fontId="22" fillId="5" borderId="3" xfId="0" quotePrefix="1" applyFont="1" applyFill="1" applyBorder="1" applyAlignment="1" applyProtection="1">
      <alignment horizontal="center" vertical="center" wrapText="1"/>
      <protection hidden="1"/>
    </xf>
    <xf numFmtId="0" fontId="30" fillId="0" borderId="3" xfId="0" applyFont="1" applyBorder="1" applyAlignment="1" applyProtection="1">
      <alignment horizontal="center" vertical="center"/>
      <protection locked="0"/>
    </xf>
    <xf numFmtId="49" fontId="22" fillId="5" borderId="3" xfId="0" quotePrefix="1" applyNumberFormat="1" applyFont="1" applyFill="1" applyBorder="1" applyAlignment="1" applyProtection="1">
      <alignment horizontal="center" vertical="center"/>
      <protection locked="0"/>
    </xf>
    <xf numFmtId="0" fontId="27" fillId="5" borderId="3" xfId="0" quotePrefix="1" applyFont="1" applyFill="1" applyBorder="1" applyAlignment="1">
      <alignment horizontal="center" vertical="center" wrapText="1"/>
    </xf>
    <xf numFmtId="0" fontId="21" fillId="5" borderId="0" xfId="0" applyFont="1" applyFill="1" applyAlignment="1">
      <alignment horizontal="left" vertical="center"/>
    </xf>
    <xf numFmtId="0" fontId="21" fillId="5" borderId="0" xfId="0" applyFont="1" applyFill="1" applyAlignment="1">
      <alignment horizontal="center" vertical="center" wrapText="1"/>
    </xf>
    <xf numFmtId="0" fontId="21" fillId="5" borderId="0" xfId="0" applyFont="1" applyFill="1" applyAlignment="1">
      <alignment vertical="center" wrapText="1"/>
    </xf>
    <xf numFmtId="49" fontId="31" fillId="5" borderId="3" xfId="0" applyNumberFormat="1" applyFont="1" applyFill="1" applyBorder="1" applyAlignment="1" applyProtection="1">
      <alignment vertical="center"/>
      <protection locked="0"/>
    </xf>
    <xf numFmtId="0" fontId="20" fillId="3" borderId="0" xfId="0" applyFont="1" applyFill="1" applyAlignment="1">
      <alignment horizontal="center" vertical="center" wrapText="1"/>
    </xf>
    <xf numFmtId="0" fontId="20" fillId="3" borderId="0" xfId="0" applyFont="1" applyFill="1" applyAlignment="1">
      <alignment horizontal="left" vertical="center" wrapText="1"/>
    </xf>
    <xf numFmtId="0" fontId="20" fillId="3" borderId="0" xfId="0" applyFont="1" applyFill="1" applyAlignment="1">
      <alignment vertical="center" wrapText="1"/>
    </xf>
    <xf numFmtId="0" fontId="20" fillId="10" borderId="0" xfId="0" applyFont="1" applyFill="1" applyAlignment="1">
      <alignment vertical="center" wrapText="1"/>
    </xf>
    <xf numFmtId="0" fontId="20" fillId="10" borderId="0" xfId="0" applyFont="1" applyFill="1" applyAlignment="1">
      <alignment vertical="center"/>
    </xf>
    <xf numFmtId="0" fontId="20" fillId="2" borderId="0" xfId="0" applyFont="1" applyFill="1" applyAlignment="1">
      <alignment vertical="center" wrapText="1"/>
    </xf>
    <xf numFmtId="0" fontId="32" fillId="2" borderId="0" xfId="1" applyFont="1" applyFill="1" applyAlignment="1">
      <alignment vertical="center" wrapText="1"/>
    </xf>
    <xf numFmtId="0" fontId="21" fillId="5" borderId="3" xfId="0" applyFont="1" applyFill="1" applyBorder="1" applyAlignment="1">
      <alignment vertical="center"/>
    </xf>
    <xf numFmtId="0" fontId="21" fillId="0" borderId="3" xfId="0" applyFont="1" applyBorder="1" applyAlignment="1">
      <alignment vertical="center"/>
    </xf>
    <xf numFmtId="0" fontId="35" fillId="5" borderId="3" xfId="0" applyFont="1" applyFill="1" applyBorder="1" applyAlignment="1">
      <alignment horizontal="left" vertical="center"/>
    </xf>
    <xf numFmtId="0" fontId="35" fillId="5" borderId="3" xfId="0" applyFont="1" applyFill="1" applyBorder="1" applyAlignment="1">
      <alignment vertical="center"/>
    </xf>
    <xf numFmtId="0" fontId="35" fillId="5" borderId="0" xfId="0" applyFont="1" applyFill="1" applyAlignment="1">
      <alignment vertical="center"/>
    </xf>
    <xf numFmtId="0" fontId="21" fillId="0" borderId="3" xfId="0" applyFont="1" applyBorder="1" applyAlignment="1">
      <alignment vertical="center" wrapText="1"/>
    </xf>
    <xf numFmtId="0" fontId="35" fillId="5" borderId="3" xfId="0" applyFont="1" applyFill="1" applyBorder="1" applyAlignment="1">
      <alignment vertical="center" wrapText="1"/>
    </xf>
    <xf numFmtId="0" fontId="24" fillId="0" borderId="3" xfId="0" applyFont="1" applyBorder="1" applyAlignment="1">
      <alignment vertical="center"/>
    </xf>
    <xf numFmtId="0" fontId="9" fillId="5" borderId="0" xfId="0" applyFont="1" applyFill="1"/>
    <xf numFmtId="0" fontId="7" fillId="5" borderId="0" xfId="0" applyFont="1" applyFill="1" applyAlignment="1">
      <alignment horizontal="left"/>
    </xf>
    <xf numFmtId="0" fontId="21" fillId="0" borderId="3" xfId="0" applyFont="1" applyBorder="1" applyAlignment="1">
      <alignment horizontal="left" vertical="center" wrapText="1"/>
    </xf>
    <xf numFmtId="0" fontId="24" fillId="0" borderId="3" xfId="0" applyFont="1" applyBorder="1" applyAlignment="1">
      <alignment horizontal="left" vertical="center" wrapText="1"/>
    </xf>
    <xf numFmtId="0" fontId="21" fillId="18" borderId="3" xfId="0" applyFont="1" applyFill="1" applyBorder="1" applyAlignment="1">
      <alignment horizontal="center" vertical="center" wrapText="1"/>
    </xf>
    <xf numFmtId="0" fontId="21" fillId="0" borderId="3" xfId="0" quotePrefix="1" applyFont="1" applyBorder="1" applyAlignment="1">
      <alignment horizontal="center" vertical="center"/>
    </xf>
    <xf numFmtId="0" fontId="21" fillId="19" borderId="3" xfId="0" quotePrefix="1" applyFont="1" applyFill="1" applyBorder="1" applyAlignment="1">
      <alignment horizontal="center" vertical="center"/>
    </xf>
    <xf numFmtId="0" fontId="21" fillId="0" borderId="3" xfId="0" applyFont="1" applyBorder="1" applyAlignment="1">
      <alignment horizontal="left" vertical="center"/>
    </xf>
    <xf numFmtId="49" fontId="24" fillId="0" borderId="3" xfId="0" applyNumberFormat="1" applyFont="1" applyBorder="1" applyAlignment="1" applyProtection="1">
      <alignment horizontal="center" vertical="center"/>
      <protection locked="0"/>
    </xf>
    <xf numFmtId="0" fontId="24" fillId="0" borderId="3" xfId="0" quotePrefix="1" applyFont="1" applyBorder="1" applyAlignment="1" applyProtection="1">
      <alignment horizontal="center" vertical="center"/>
      <protection locked="0"/>
    </xf>
    <xf numFmtId="0" fontId="24" fillId="0" borderId="3" xfId="0" applyFont="1" applyBorder="1" applyAlignment="1" applyProtection="1">
      <alignment horizontal="center" vertical="center"/>
      <protection locked="0"/>
    </xf>
    <xf numFmtId="0" fontId="24" fillId="0" borderId="3" xfId="0" applyFont="1" applyBorder="1" applyAlignment="1">
      <alignment horizontal="center" vertical="center" wrapText="1"/>
    </xf>
    <xf numFmtId="0" fontId="24" fillId="0" borderId="3" xfId="0" quotePrefix="1" applyFont="1" applyBorder="1" applyAlignment="1">
      <alignment horizontal="center" vertical="center" wrapText="1"/>
    </xf>
    <xf numFmtId="0" fontId="21" fillId="0" borderId="3" xfId="0" quotePrefix="1" applyFont="1" applyBorder="1" applyAlignment="1">
      <alignment horizontal="center" vertical="center" wrapText="1"/>
    </xf>
    <xf numFmtId="0" fontId="24" fillId="0" borderId="3" xfId="0" applyFont="1" applyBorder="1" applyAlignment="1">
      <alignment horizontal="center" vertical="center"/>
    </xf>
    <xf numFmtId="2" fontId="21" fillId="0" borderId="3" xfId="0" applyNumberFormat="1" applyFont="1" applyBorder="1" applyAlignment="1">
      <alignment horizontal="left" vertical="center"/>
    </xf>
    <xf numFmtId="0" fontId="21" fillId="0" borderId="3" xfId="0" applyFont="1" applyBorder="1" applyAlignment="1">
      <alignment horizontal="center" vertical="center"/>
    </xf>
    <xf numFmtId="0" fontId="21" fillId="0" borderId="0" xfId="0" applyFont="1" applyAlignment="1">
      <alignment vertical="center"/>
    </xf>
    <xf numFmtId="0" fontId="21" fillId="21" borderId="0" xfId="0" applyFont="1" applyFill="1" applyAlignment="1">
      <alignment vertical="center"/>
    </xf>
    <xf numFmtId="0" fontId="22" fillId="5" borderId="3" xfId="0" applyFont="1" applyFill="1" applyBorder="1" applyAlignment="1">
      <alignment vertical="center" wrapText="1"/>
    </xf>
    <xf numFmtId="0" fontId="21" fillId="9" borderId="3" xfId="0" applyFont="1" applyFill="1" applyBorder="1" applyAlignment="1">
      <alignment horizontal="left" vertical="center"/>
    </xf>
    <xf numFmtId="0" fontId="21" fillId="19" borderId="3" xfId="0" applyFont="1" applyFill="1" applyBorder="1" applyAlignment="1">
      <alignment horizontal="left" vertical="center" wrapText="1"/>
    </xf>
    <xf numFmtId="0" fontId="24" fillId="19" borderId="3" xfId="0" applyFont="1" applyFill="1" applyBorder="1" applyAlignment="1">
      <alignment horizontal="left" vertical="center" wrapText="1"/>
    </xf>
    <xf numFmtId="0" fontId="22" fillId="5" borderId="3" xfId="0" applyFont="1" applyFill="1" applyBorder="1" applyAlignment="1">
      <alignment vertical="center"/>
    </xf>
    <xf numFmtId="0" fontId="22" fillId="0" borderId="3" xfId="0" applyFont="1" applyBorder="1" applyAlignment="1">
      <alignment vertical="center"/>
    </xf>
    <xf numFmtId="0" fontId="22" fillId="0" borderId="3" xfId="0" applyFont="1" applyBorder="1" applyAlignment="1">
      <alignment vertical="center" wrapText="1"/>
    </xf>
    <xf numFmtId="0" fontId="24" fillId="9" borderId="3" xfId="0" applyFont="1" applyFill="1" applyBorder="1" applyAlignment="1">
      <alignment horizontal="left" vertical="center" wrapText="1"/>
    </xf>
    <xf numFmtId="0" fontId="22" fillId="5" borderId="3" xfId="0" applyFont="1" applyFill="1" applyBorder="1" applyAlignment="1">
      <alignment horizontal="center" vertical="center"/>
    </xf>
    <xf numFmtId="0" fontId="22" fillId="5" borderId="3" xfId="0" quotePrefix="1" applyFont="1" applyFill="1" applyBorder="1" applyAlignment="1">
      <alignment horizontal="center" vertical="center"/>
    </xf>
    <xf numFmtId="0" fontId="22" fillId="5" borderId="0" xfId="0" applyFont="1" applyFill="1" applyAlignment="1">
      <alignment vertical="center"/>
    </xf>
    <xf numFmtId="0" fontId="22" fillId="5" borderId="3" xfId="0" applyFont="1" applyFill="1" applyBorder="1" applyAlignment="1">
      <alignment horizontal="left" vertical="center"/>
    </xf>
    <xf numFmtId="0" fontId="24" fillId="0" borderId="3" xfId="0" quotePrefix="1" applyFont="1" applyBorder="1" applyAlignment="1">
      <alignment horizontal="center" vertical="center"/>
    </xf>
    <xf numFmtId="0" fontId="41" fillId="5" borderId="3" xfId="0" applyFont="1" applyFill="1" applyBorder="1" applyAlignment="1">
      <alignment vertical="center"/>
    </xf>
    <xf numFmtId="0" fontId="24" fillId="0" borderId="3" xfId="0" applyFont="1" applyBorder="1" applyAlignment="1">
      <alignment vertical="center" wrapText="1"/>
    </xf>
    <xf numFmtId="0" fontId="20" fillId="12" borderId="3" xfId="0" applyFont="1" applyFill="1" applyBorder="1" applyAlignment="1">
      <alignment horizontal="center" vertical="center" wrapText="1"/>
    </xf>
    <xf numFmtId="0" fontId="20" fillId="12" borderId="3" xfId="0" applyFont="1" applyFill="1" applyBorder="1" applyAlignment="1">
      <alignment horizontal="center" vertical="center"/>
    </xf>
    <xf numFmtId="0" fontId="20" fillId="3" borderId="3" xfId="0" applyFont="1" applyFill="1" applyBorder="1" applyAlignment="1">
      <alignment horizontal="center" vertical="center" wrapText="1"/>
    </xf>
    <xf numFmtId="0" fontId="20" fillId="10" borderId="3" xfId="0" applyFont="1" applyFill="1" applyBorder="1" applyAlignment="1">
      <alignment horizontal="center" vertical="center" wrapText="1"/>
    </xf>
    <xf numFmtId="0" fontId="20" fillId="20" borderId="3" xfId="0" applyFont="1" applyFill="1" applyBorder="1" applyAlignment="1">
      <alignment horizontal="center" vertical="center" wrapText="1"/>
    </xf>
    <xf numFmtId="0" fontId="27" fillId="19" borderId="3" xfId="0" applyFont="1" applyFill="1" applyBorder="1" applyAlignment="1">
      <alignment horizontal="left" vertical="center" wrapText="1"/>
    </xf>
    <xf numFmtId="0" fontId="21" fillId="19" borderId="3" xfId="0" applyFont="1" applyFill="1" applyBorder="1" applyAlignment="1">
      <alignment vertical="center" wrapText="1"/>
    </xf>
    <xf numFmtId="0" fontId="21" fillId="19" borderId="3" xfId="0" applyFont="1" applyFill="1" applyBorder="1" applyAlignment="1">
      <alignment vertical="center"/>
    </xf>
    <xf numFmtId="0" fontId="20" fillId="2" borderId="13"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2" fillId="17" borderId="13" xfId="1" applyFont="1" applyFill="1" applyBorder="1" applyAlignment="1">
      <alignment horizontal="center" vertical="center" wrapText="1"/>
    </xf>
    <xf numFmtId="0" fontId="20" fillId="12" borderId="12"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15" xfId="0" applyFont="1" applyFill="1" applyBorder="1" applyAlignment="1">
      <alignment horizontal="center" vertical="center"/>
    </xf>
    <xf numFmtId="0" fontId="21" fillId="0" borderId="3" xfId="0" applyFont="1" applyBorder="1" applyAlignment="1">
      <alignment vertical="top" wrapText="1"/>
    </xf>
    <xf numFmtId="0" fontId="21" fillId="19" borderId="3" xfId="0" applyFont="1" applyFill="1" applyBorder="1" applyAlignment="1">
      <alignment horizontal="left" vertical="center"/>
    </xf>
    <xf numFmtId="0" fontId="22" fillId="0" borderId="3" xfId="0" applyFont="1" applyBorder="1" applyAlignment="1">
      <alignment horizontal="center" vertical="center" wrapText="1"/>
    </xf>
    <xf numFmtId="0" fontId="42" fillId="10" borderId="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0" borderId="3" xfId="0" applyFont="1" applyFill="1" applyBorder="1" applyAlignment="1">
      <alignment horizontal="center" vertical="center" wrapText="1"/>
    </xf>
    <xf numFmtId="0" fontId="43" fillId="20" borderId="3" xfId="1" applyFont="1" applyFill="1" applyBorder="1" applyAlignment="1">
      <alignment horizontal="center" vertical="center" wrapText="1"/>
    </xf>
    <xf numFmtId="0" fontId="44" fillId="5" borderId="3" xfId="0" applyFont="1" applyFill="1" applyBorder="1" applyAlignment="1">
      <alignment vertical="center"/>
    </xf>
    <xf numFmtId="0" fontId="44" fillId="5" borderId="3" xfId="0" applyFont="1" applyFill="1" applyBorder="1" applyAlignment="1">
      <alignment vertical="center" wrapText="1"/>
    </xf>
    <xf numFmtId="0" fontId="44" fillId="0" borderId="3" xfId="0" applyFont="1" applyBorder="1" applyAlignment="1">
      <alignment vertical="center"/>
    </xf>
    <xf numFmtId="0" fontId="44" fillId="0" borderId="3" xfId="0" applyFont="1" applyBorder="1" applyAlignment="1">
      <alignment vertical="center" wrapText="1"/>
    </xf>
    <xf numFmtId="0" fontId="45" fillId="0" borderId="3" xfId="0" applyFont="1" applyBorder="1" applyAlignment="1">
      <alignment vertical="center"/>
    </xf>
    <xf numFmtId="0" fontId="45" fillId="5" borderId="3" xfId="0" applyFont="1" applyFill="1" applyBorder="1" applyAlignment="1">
      <alignment vertical="center" wrapText="1"/>
    </xf>
    <xf numFmtId="0" fontId="45" fillId="5" borderId="3" xfId="0" applyFont="1" applyFill="1" applyBorder="1" applyAlignment="1">
      <alignment vertical="center"/>
    </xf>
    <xf numFmtId="0" fontId="44" fillId="0" borderId="3" xfId="0" quotePrefix="1" applyFont="1" applyBorder="1" applyAlignment="1">
      <alignment vertical="center" wrapText="1"/>
    </xf>
    <xf numFmtId="0" fontId="44" fillId="5" borderId="3" xfId="0" quotePrefix="1" applyFont="1" applyFill="1" applyBorder="1" applyAlignment="1">
      <alignment vertical="center" wrapText="1"/>
    </xf>
    <xf numFmtId="0" fontId="44" fillId="5" borderId="0" xfId="0" applyFont="1" applyFill="1" applyAlignment="1">
      <alignment vertical="center"/>
    </xf>
    <xf numFmtId="0" fontId="44" fillId="5" borderId="0" xfId="0" applyFont="1" applyFill="1" applyAlignment="1">
      <alignment vertical="center" wrapText="1"/>
    </xf>
    <xf numFmtId="0" fontId="24" fillId="22" borderId="3" xfId="0" quotePrefix="1" applyFont="1" applyFill="1" applyBorder="1" applyAlignment="1">
      <alignment horizontal="center" vertical="center"/>
    </xf>
    <xf numFmtId="0" fontId="35" fillId="22" borderId="3" xfId="0" applyFont="1" applyFill="1" applyBorder="1" applyAlignment="1">
      <alignment horizontal="center" vertical="center"/>
    </xf>
    <xf numFmtId="0" fontId="21" fillId="22" borderId="3" xfId="0" quotePrefix="1" applyFont="1" applyFill="1" applyBorder="1" applyAlignment="1">
      <alignment horizontal="center" vertical="center"/>
    </xf>
    <xf numFmtId="0" fontId="21" fillId="22" borderId="3" xfId="0" applyFont="1" applyFill="1" applyBorder="1" applyAlignment="1">
      <alignment horizontal="center" vertical="center"/>
    </xf>
    <xf numFmtId="0" fontId="24" fillId="22" borderId="3" xfId="0" applyFont="1" applyFill="1" applyBorder="1" applyAlignment="1" applyProtection="1">
      <alignment horizontal="center" vertical="center"/>
      <protection locked="0"/>
    </xf>
    <xf numFmtId="0" fontId="20" fillId="3" borderId="3" xfId="0" applyFont="1" applyFill="1" applyBorder="1" applyAlignment="1">
      <alignment horizontal="center" vertical="center"/>
    </xf>
    <xf numFmtId="0" fontId="49" fillId="0" borderId="0" xfId="0" applyFont="1" applyAlignment="1">
      <alignment vertical="top"/>
    </xf>
    <xf numFmtId="0" fontId="50" fillId="0" borderId="0" xfId="0" applyFont="1" applyAlignment="1">
      <alignment vertical="top"/>
    </xf>
    <xf numFmtId="0" fontId="50" fillId="0" borderId="6" xfId="0" applyFont="1" applyBorder="1" applyAlignment="1">
      <alignment vertical="top"/>
    </xf>
    <xf numFmtId="0" fontId="50" fillId="0" borderId="10" xfId="0" applyFont="1" applyBorder="1" applyAlignment="1">
      <alignment vertical="top"/>
    </xf>
    <xf numFmtId="0" fontId="50" fillId="0" borderId="8" xfId="0" applyFont="1" applyBorder="1" applyAlignment="1">
      <alignment vertical="top"/>
    </xf>
    <xf numFmtId="0" fontId="50" fillId="0" borderId="9" xfId="0" applyFont="1" applyBorder="1" applyAlignment="1">
      <alignment vertical="top"/>
    </xf>
    <xf numFmtId="0" fontId="50" fillId="0" borderId="5" xfId="0" applyFont="1" applyBorder="1" applyAlignment="1">
      <alignment vertical="top"/>
    </xf>
    <xf numFmtId="0" fontId="50" fillId="0" borderId="0" xfId="0" applyFont="1" applyAlignment="1">
      <alignment vertical="top" wrapText="1"/>
    </xf>
    <xf numFmtId="0" fontId="50" fillId="0" borderId="11" xfId="0" applyFont="1" applyBorder="1" applyAlignment="1">
      <alignment vertical="top"/>
    </xf>
    <xf numFmtId="0" fontId="50" fillId="0" borderId="7" xfId="0" applyFont="1" applyBorder="1" applyAlignment="1">
      <alignment vertical="top"/>
    </xf>
    <xf numFmtId="0" fontId="50" fillId="0" borderId="14" xfId="0" applyFont="1" applyBorder="1" applyAlignment="1">
      <alignment vertical="top"/>
    </xf>
    <xf numFmtId="0" fontId="49" fillId="0" borderId="8" xfId="0" applyFont="1" applyBorder="1" applyAlignment="1">
      <alignment vertical="top"/>
    </xf>
    <xf numFmtId="0" fontId="49" fillId="0" borderId="10" xfId="0" applyFont="1" applyBorder="1" applyAlignment="1">
      <alignment vertical="top"/>
    </xf>
    <xf numFmtId="0" fontId="49" fillId="0" borderId="9" xfId="0" applyFont="1" applyBorder="1" applyAlignment="1">
      <alignment vertical="top"/>
    </xf>
    <xf numFmtId="0" fontId="0" fillId="0" borderId="0" xfId="0" applyAlignment="1">
      <alignment vertical="top"/>
    </xf>
    <xf numFmtId="0" fontId="50" fillId="0" borderId="10" xfId="0" applyFont="1" applyBorder="1" applyAlignment="1">
      <alignment vertical="top" wrapText="1"/>
    </xf>
    <xf numFmtId="0" fontId="50" fillId="0" borderId="7" xfId="0" applyFont="1" applyBorder="1" applyAlignment="1">
      <alignment vertical="top" wrapText="1"/>
    </xf>
    <xf numFmtId="0" fontId="0" fillId="0" borderId="0" xfId="0" applyAlignment="1">
      <alignment vertical="top" wrapText="1"/>
    </xf>
    <xf numFmtId="0" fontId="49" fillId="0" borderId="5" xfId="0" applyFont="1" applyBorder="1" applyAlignment="1">
      <alignment vertical="center"/>
    </xf>
    <xf numFmtId="0" fontId="49" fillId="0" borderId="0" xfId="0" applyFont="1" applyAlignment="1">
      <alignment vertical="center"/>
    </xf>
    <xf numFmtId="0" fontId="50" fillId="0" borderId="5" xfId="0" applyFont="1" applyBorder="1" applyAlignment="1">
      <alignment vertical="center"/>
    </xf>
    <xf numFmtId="0" fontId="50" fillId="0" borderId="0" xfId="0" applyFont="1" applyAlignment="1">
      <alignment vertical="center"/>
    </xf>
    <xf numFmtId="0" fontId="50" fillId="0" borderId="11" xfId="0" applyFont="1" applyBorder="1" applyAlignment="1">
      <alignment vertical="center"/>
    </xf>
    <xf numFmtId="0" fontId="50" fillId="0" borderId="7" xfId="0" applyFont="1" applyBorder="1" applyAlignment="1">
      <alignment vertical="center"/>
    </xf>
    <xf numFmtId="0" fontId="49" fillId="0" borderId="8" xfId="0" applyFont="1" applyBorder="1" applyAlignment="1">
      <alignment vertical="center"/>
    </xf>
    <xf numFmtId="0" fontId="49" fillId="0" borderId="10" xfId="0" applyFont="1" applyBorder="1" applyAlignment="1">
      <alignment vertical="center"/>
    </xf>
    <xf numFmtId="0" fontId="50" fillId="0" borderId="10" xfId="0" applyFont="1" applyBorder="1" applyAlignment="1">
      <alignment vertical="center"/>
    </xf>
    <xf numFmtId="0" fontId="0" fillId="0" borderId="0" xfId="0" applyAlignment="1">
      <alignment vertical="center"/>
    </xf>
    <xf numFmtId="0" fontId="50" fillId="0" borderId="6" xfId="0" applyFont="1" applyBorder="1" applyAlignment="1">
      <alignment vertical="top" wrapText="1"/>
    </xf>
    <xf numFmtId="0" fontId="50" fillId="0" borderId="9" xfId="0" applyFont="1" applyBorder="1" applyAlignment="1">
      <alignment vertical="top" wrapText="1"/>
    </xf>
    <xf numFmtId="0" fontId="50" fillId="0" borderId="14" xfId="0" applyFont="1" applyBorder="1" applyAlignment="1">
      <alignment vertical="top" wrapText="1"/>
    </xf>
    <xf numFmtId="0" fontId="50" fillId="23" borderId="0" xfId="0" applyFont="1" applyFill="1" applyAlignment="1">
      <alignment vertical="center"/>
    </xf>
    <xf numFmtId="0" fontId="50" fillId="0" borderId="11" xfId="0" applyFont="1" applyBorder="1" applyAlignment="1">
      <alignment horizontal="left" vertical="top"/>
    </xf>
    <xf numFmtId="0" fontId="50" fillId="0" borderId="11" xfId="0" applyFont="1" applyBorder="1" applyAlignment="1">
      <alignment horizontal="left" vertical="top" wrapText="1"/>
    </xf>
    <xf numFmtId="0" fontId="20" fillId="3" borderId="3" xfId="0" applyFont="1" applyFill="1" applyBorder="1" applyAlignment="1">
      <alignment horizontal="center" vertical="top" wrapText="1"/>
    </xf>
    <xf numFmtId="0" fontId="1" fillId="5" borderId="0" xfId="0" applyFont="1" applyFill="1"/>
    <xf numFmtId="0" fontId="20" fillId="2" borderId="3" xfId="0" applyFont="1" applyFill="1" applyBorder="1" applyAlignment="1">
      <alignment horizontal="center" vertical="center" wrapText="1"/>
    </xf>
    <xf numFmtId="0" fontId="11" fillId="8" borderId="6" xfId="0" applyFont="1" applyFill="1" applyBorder="1" applyAlignment="1">
      <alignment horizontal="left" vertical="top" wrapText="1"/>
    </xf>
    <xf numFmtId="0" fontId="10" fillId="8" borderId="13" xfId="0" applyFont="1" applyFill="1" applyBorder="1" applyAlignment="1">
      <alignment horizontal="left" vertical="top" wrapText="1"/>
    </xf>
    <xf numFmtId="0" fontId="10" fillId="8" borderId="9" xfId="0" applyFont="1" applyFill="1" applyBorder="1" applyAlignment="1">
      <alignment horizontal="left" vertical="top" wrapText="1"/>
    </xf>
    <xf numFmtId="0" fontId="0" fillId="25" borderId="3" xfId="0" applyFill="1" applyBorder="1"/>
    <xf numFmtId="0" fontId="9" fillId="26" borderId="3" xfId="0" applyFont="1" applyFill="1" applyBorder="1" applyAlignment="1">
      <alignment wrapText="1"/>
    </xf>
    <xf numFmtId="0" fontId="9" fillId="26" borderId="3" xfId="0" applyFont="1" applyFill="1" applyBorder="1"/>
    <xf numFmtId="0" fontId="0" fillId="27" borderId="3" xfId="0" applyFill="1" applyBorder="1"/>
    <xf numFmtId="0" fontId="9" fillId="28" borderId="3" xfId="0" applyFont="1" applyFill="1" applyBorder="1" applyAlignment="1">
      <alignment wrapText="1"/>
    </xf>
    <xf numFmtId="0" fontId="9" fillId="28" borderId="3" xfId="0" applyFont="1" applyFill="1" applyBorder="1"/>
    <xf numFmtId="0" fontId="8" fillId="5" borderId="27" xfId="0" applyFont="1" applyFill="1" applyBorder="1" applyAlignment="1">
      <alignment vertical="top" wrapText="1"/>
    </xf>
    <xf numFmtId="9" fontId="8" fillId="5" borderId="3" xfId="5" applyFont="1" applyFill="1" applyBorder="1"/>
    <xf numFmtId="0" fontId="8" fillId="5" borderId="27" xfId="0" applyFont="1" applyFill="1" applyBorder="1"/>
    <xf numFmtId="9" fontId="8" fillId="5" borderId="27" xfId="5" applyFont="1" applyFill="1" applyBorder="1"/>
    <xf numFmtId="0" fontId="13" fillId="27" borderId="3" xfId="0" applyFont="1" applyFill="1" applyBorder="1"/>
    <xf numFmtId="0" fontId="13" fillId="29" borderId="3" xfId="0" applyFont="1" applyFill="1" applyBorder="1"/>
    <xf numFmtId="0" fontId="13" fillId="17" borderId="3" xfId="0" applyFont="1" applyFill="1" applyBorder="1"/>
    <xf numFmtId="0" fontId="13" fillId="30" borderId="3" xfId="0" applyFont="1" applyFill="1" applyBorder="1"/>
    <xf numFmtId="0" fontId="13" fillId="31" borderId="3" xfId="0" applyFont="1" applyFill="1" applyBorder="1"/>
    <xf numFmtId="0" fontId="13" fillId="28" borderId="3" xfId="0" applyFont="1" applyFill="1" applyBorder="1"/>
    <xf numFmtId="0" fontId="10" fillId="5" borderId="0" xfId="0" applyFont="1" applyFill="1"/>
    <xf numFmtId="0" fontId="46" fillId="27" borderId="3" xfId="0" applyFont="1" applyFill="1" applyBorder="1" applyAlignment="1">
      <alignment horizontal="left"/>
    </xf>
    <xf numFmtId="0" fontId="10" fillId="16" borderId="28" xfId="0" applyFont="1" applyFill="1" applyBorder="1"/>
    <xf numFmtId="0" fontId="10" fillId="16" borderId="11" xfId="0" applyFont="1" applyFill="1" applyBorder="1"/>
    <xf numFmtId="0" fontId="10" fillId="6" borderId="28" xfId="0" applyFont="1" applyFill="1" applyBorder="1"/>
    <xf numFmtId="0" fontId="10" fillId="6" borderId="0" xfId="0" applyFont="1" applyFill="1"/>
    <xf numFmtId="0" fontId="46" fillId="25" borderId="3" xfId="0" applyFont="1" applyFill="1" applyBorder="1" applyAlignment="1">
      <alignment horizontal="left"/>
    </xf>
    <xf numFmtId="10" fontId="8" fillId="5" borderId="3" xfId="5" applyNumberFormat="1" applyFont="1" applyFill="1" applyBorder="1"/>
    <xf numFmtId="0" fontId="53" fillId="5" borderId="0" xfId="0" applyFont="1" applyFill="1"/>
    <xf numFmtId="0" fontId="12" fillId="5" borderId="0" xfId="0" applyFont="1" applyFill="1"/>
    <xf numFmtId="0" fontId="0" fillId="32" borderId="0" xfId="0" applyFill="1"/>
    <xf numFmtId="0" fontId="10" fillId="8" borderId="0" xfId="0" applyFont="1" applyFill="1" applyAlignment="1">
      <alignment horizontal="left" vertical="top" wrapText="1"/>
    </xf>
    <xf numFmtId="0" fontId="14" fillId="7" borderId="31" xfId="0" applyFont="1" applyFill="1" applyBorder="1" applyAlignment="1">
      <alignment vertical="center"/>
    </xf>
    <xf numFmtId="0" fontId="10" fillId="8" borderId="2" xfId="0" applyFont="1" applyFill="1" applyBorder="1" applyAlignment="1">
      <alignment horizontal="left" vertical="top" wrapText="1"/>
    </xf>
    <xf numFmtId="0" fontId="8" fillId="5" borderId="34" xfId="0" applyFont="1" applyFill="1" applyBorder="1" applyAlignment="1">
      <alignment vertical="top" wrapText="1"/>
    </xf>
    <xf numFmtId="0" fontId="0" fillId="5" borderId="35" xfId="0" applyFill="1" applyBorder="1"/>
    <xf numFmtId="0" fontId="0" fillId="5" borderId="36" xfId="0" applyFill="1" applyBorder="1"/>
    <xf numFmtId="0" fontId="10" fillId="8" borderId="4" xfId="0" applyFont="1" applyFill="1" applyBorder="1" applyAlignment="1">
      <alignment horizontal="left" vertical="top" wrapText="1"/>
    </xf>
    <xf numFmtId="0" fontId="15" fillId="5" borderId="27" xfId="0" applyFont="1" applyFill="1" applyBorder="1" applyAlignment="1">
      <alignment vertical="top" wrapText="1"/>
    </xf>
    <xf numFmtId="0" fontId="0" fillId="5" borderId="37" xfId="0" applyFill="1" applyBorder="1"/>
    <xf numFmtId="0" fontId="11" fillId="8" borderId="38" xfId="0" applyFont="1" applyFill="1" applyBorder="1" applyAlignment="1">
      <alignment horizontal="left" vertical="top" wrapText="1"/>
    </xf>
    <xf numFmtId="0" fontId="15" fillId="0" borderId="34" xfId="0" applyFont="1" applyBorder="1" applyAlignment="1">
      <alignment vertical="top" wrapText="1"/>
    </xf>
    <xf numFmtId="0" fontId="11" fillId="8" borderId="39" xfId="0" applyFont="1" applyFill="1" applyBorder="1" applyAlignment="1">
      <alignment horizontal="left" vertical="top" wrapText="1"/>
    </xf>
    <xf numFmtId="0" fontId="8" fillId="0" borderId="27" xfId="0" applyFont="1" applyBorder="1" applyAlignment="1">
      <alignment vertical="top" wrapText="1"/>
    </xf>
    <xf numFmtId="0" fontId="8" fillId="0" borderId="34" xfId="0" applyFont="1" applyBorder="1" applyAlignment="1">
      <alignment vertical="top" wrapText="1"/>
    </xf>
    <xf numFmtId="0" fontId="10" fillId="8" borderId="40" xfId="0" applyFont="1" applyFill="1" applyBorder="1" applyAlignment="1">
      <alignment horizontal="left" vertical="top" wrapText="1"/>
    </xf>
    <xf numFmtId="0" fontId="8" fillId="0" borderId="31" xfId="0" applyFont="1" applyBorder="1" applyAlignment="1">
      <alignment vertical="top"/>
    </xf>
    <xf numFmtId="0" fontId="0" fillId="5" borderId="18" xfId="0" applyFill="1" applyBorder="1"/>
    <xf numFmtId="0" fontId="8" fillId="0" borderId="31" xfId="0" applyFont="1" applyBorder="1" applyAlignment="1">
      <alignment vertical="top" wrapText="1"/>
    </xf>
    <xf numFmtId="0" fontId="8" fillId="0" borderId="41" xfId="0" applyFont="1" applyBorder="1" applyAlignment="1">
      <alignment vertical="top" wrapText="1"/>
    </xf>
    <xf numFmtId="0" fontId="0" fillId="5" borderId="42" xfId="0" applyFill="1" applyBorder="1"/>
    <xf numFmtId="0" fontId="8" fillId="0" borderId="43" xfId="0" applyFont="1" applyBorder="1" applyAlignment="1">
      <alignment vertical="top" wrapText="1"/>
    </xf>
    <xf numFmtId="0" fontId="0" fillId="5" borderId="44" xfId="0" applyFill="1" applyBorder="1"/>
    <xf numFmtId="0" fontId="10" fillId="8" borderId="38" xfId="0" applyFont="1" applyFill="1" applyBorder="1" applyAlignment="1">
      <alignment horizontal="left" vertical="top" wrapText="1"/>
    </xf>
    <xf numFmtId="0" fontId="10" fillId="8" borderId="39" xfId="0" applyFont="1" applyFill="1" applyBorder="1" applyAlignment="1">
      <alignment horizontal="left" vertical="top" wrapText="1"/>
    </xf>
    <xf numFmtId="0" fontId="8" fillId="0" borderId="16" xfId="0" applyFont="1" applyBorder="1" applyAlignment="1">
      <alignment vertical="top" wrapText="1"/>
    </xf>
    <xf numFmtId="0" fontId="0" fillId="5" borderId="45" xfId="0" applyFill="1" applyBorder="1"/>
    <xf numFmtId="0" fontId="55" fillId="7" borderId="32" xfId="0" applyFont="1" applyFill="1" applyBorder="1" applyAlignment="1">
      <alignment horizontal="center" vertical="center" wrapText="1"/>
    </xf>
    <xf numFmtId="0" fontId="4" fillId="10" borderId="33" xfId="0" applyFont="1" applyFill="1" applyBorder="1" applyAlignment="1">
      <alignment vertical="center"/>
    </xf>
    <xf numFmtId="0" fontId="54" fillId="5" borderId="0" xfId="0" applyFont="1" applyFill="1" applyAlignment="1">
      <alignment horizontal="center"/>
    </xf>
    <xf numFmtId="0" fontId="48" fillId="5" borderId="34" xfId="0" applyFont="1" applyFill="1" applyBorder="1" applyAlignment="1">
      <alignment horizontal="center" vertical="top" wrapText="1"/>
    </xf>
    <xf numFmtId="0" fontId="56" fillId="5" borderId="3" xfId="0" applyFont="1" applyFill="1" applyBorder="1" applyAlignment="1">
      <alignment horizontal="center" vertical="top" wrapText="1"/>
    </xf>
    <xf numFmtId="0" fontId="56" fillId="5" borderId="27" xfId="0" applyFont="1" applyFill="1" applyBorder="1" applyAlignment="1">
      <alignment horizontal="center" vertical="top" wrapText="1"/>
    </xf>
    <xf numFmtId="0" fontId="56" fillId="0" borderId="34" xfId="0" applyFont="1" applyBorder="1" applyAlignment="1">
      <alignment horizontal="center" vertical="top" wrapText="1"/>
    </xf>
    <xf numFmtId="0" fontId="56" fillId="0" borderId="3" xfId="0" applyFont="1" applyBorder="1" applyAlignment="1">
      <alignment horizontal="center" vertical="top"/>
    </xf>
    <xf numFmtId="9" fontId="48" fillId="5" borderId="34" xfId="0" applyNumberFormat="1" applyFont="1" applyFill="1" applyBorder="1" applyAlignment="1">
      <alignment horizontal="center" vertical="top" wrapText="1"/>
    </xf>
    <xf numFmtId="9" fontId="48" fillId="5" borderId="3" xfId="0" applyNumberFormat="1" applyFont="1" applyFill="1" applyBorder="1" applyAlignment="1">
      <alignment horizontal="center" vertical="top" wrapText="1"/>
    </xf>
    <xf numFmtId="9" fontId="48" fillId="5" borderId="27" xfId="0" applyNumberFormat="1" applyFont="1" applyFill="1" applyBorder="1" applyAlignment="1">
      <alignment horizontal="center"/>
    </xf>
    <xf numFmtId="0" fontId="50" fillId="0" borderId="8" xfId="0" applyFont="1" applyBorder="1" applyAlignment="1">
      <alignment horizontal="left" vertical="top"/>
    </xf>
    <xf numFmtId="0" fontId="50" fillId="0" borderId="5" xfId="0" applyFont="1" applyBorder="1" applyAlignment="1">
      <alignment horizontal="left" vertical="top" wrapText="1"/>
    </xf>
    <xf numFmtId="0" fontId="51" fillId="0" borderId="0" xfId="0" applyFont="1" applyAlignment="1">
      <alignment vertical="top" wrapText="1"/>
    </xf>
    <xf numFmtId="0" fontId="50" fillId="0" borderId="5" xfId="0" applyFont="1" applyBorder="1" applyAlignment="1">
      <alignment horizontal="left" vertical="top"/>
    </xf>
    <xf numFmtId="0" fontId="50" fillId="0" borderId="0" xfId="0" applyFont="1" applyAlignment="1">
      <alignment horizontal="left" vertical="top" wrapText="1"/>
    </xf>
    <xf numFmtId="0" fontId="50" fillId="0" borderId="5" xfId="0" applyFont="1" applyBorder="1" applyAlignment="1">
      <alignment vertical="top" wrapText="1"/>
    </xf>
    <xf numFmtId="0" fontId="50" fillId="0" borderId="0" xfId="0" applyFont="1" applyAlignment="1">
      <alignment horizontal="left" vertical="top"/>
    </xf>
    <xf numFmtId="0" fontId="20" fillId="10" borderId="12" xfId="0" applyFont="1" applyFill="1" applyBorder="1" applyAlignment="1">
      <alignment horizontal="center" vertical="center" wrapText="1"/>
    </xf>
    <xf numFmtId="0" fontId="20" fillId="20" borderId="13" xfId="0" applyFont="1" applyFill="1" applyBorder="1" applyAlignment="1">
      <alignment horizontal="center" vertical="center" wrapText="1"/>
    </xf>
    <xf numFmtId="0" fontId="50" fillId="0" borderId="3" xfId="0" applyFont="1" applyBorder="1" applyAlignment="1">
      <alignment vertical="top"/>
    </xf>
    <xf numFmtId="0" fontId="50" fillId="24" borderId="5" xfId="0" applyFont="1" applyFill="1" applyBorder="1" applyAlignment="1">
      <alignment horizontal="left" vertical="top"/>
    </xf>
    <xf numFmtId="0" fontId="0" fillId="5" borderId="0" xfId="0" applyFill="1" applyAlignment="1">
      <alignment vertical="top"/>
    </xf>
    <xf numFmtId="0" fontId="52" fillId="25" borderId="3" xfId="0" applyFont="1" applyFill="1" applyBorder="1" applyAlignment="1">
      <alignment horizontal="center" vertical="center" wrapText="1"/>
    </xf>
    <xf numFmtId="0" fontId="20" fillId="20" borderId="12" xfId="0" applyFont="1" applyFill="1" applyBorder="1" applyAlignment="1">
      <alignment horizontal="center" vertical="center" wrapText="1"/>
    </xf>
    <xf numFmtId="0" fontId="32" fillId="17" borderId="8" xfId="1" applyFont="1" applyFill="1" applyBorder="1" applyAlignment="1">
      <alignment horizontal="center" vertical="center" wrapText="1"/>
    </xf>
    <xf numFmtId="0" fontId="32" fillId="4" borderId="9" xfId="1" applyFont="1" applyFill="1" applyBorder="1" applyAlignment="1">
      <alignment horizontal="center" vertical="center" wrapText="1"/>
    </xf>
    <xf numFmtId="0" fontId="14" fillId="7" borderId="40" xfId="0" applyFont="1" applyFill="1" applyBorder="1" applyAlignment="1">
      <alignment horizontal="left" vertical="center" wrapText="1"/>
    </xf>
    <xf numFmtId="0" fontId="10" fillId="8" borderId="47" xfId="0" applyFont="1" applyFill="1" applyBorder="1" applyAlignment="1">
      <alignment horizontal="left" vertical="top" wrapText="1"/>
    </xf>
    <xf numFmtId="0" fontId="10" fillId="8" borderId="30" xfId="0" applyFont="1" applyFill="1" applyBorder="1" applyAlignment="1">
      <alignment horizontal="left" vertical="top" wrapText="1"/>
    </xf>
    <xf numFmtId="0" fontId="9" fillId="26" borderId="12" xfId="0" applyFont="1" applyFill="1" applyBorder="1"/>
    <xf numFmtId="0" fontId="8" fillId="5" borderId="13" xfId="0" applyFont="1" applyFill="1" applyBorder="1"/>
    <xf numFmtId="0" fontId="8" fillId="5" borderId="16" xfId="0" applyFont="1" applyFill="1" applyBorder="1"/>
    <xf numFmtId="9" fontId="8" fillId="5" borderId="16" xfId="5" applyFont="1" applyFill="1" applyBorder="1"/>
    <xf numFmtId="0" fontId="8" fillId="5" borderId="29" xfId="0" applyFont="1" applyFill="1" applyBorder="1" applyAlignment="1">
      <alignment vertical="top" wrapText="1"/>
    </xf>
    <xf numFmtId="0" fontId="8" fillId="5" borderId="29" xfId="0" applyFont="1" applyFill="1" applyBorder="1"/>
    <xf numFmtId="0" fontId="10" fillId="5" borderId="0" xfId="0" applyFont="1" applyFill="1" applyAlignment="1">
      <alignment horizontal="center" vertical="center" wrapText="1"/>
    </xf>
    <xf numFmtId="0" fontId="13" fillId="25" borderId="16" xfId="0" applyFont="1" applyFill="1" applyBorder="1" applyAlignment="1">
      <alignment horizontal="center" vertical="center" wrapText="1"/>
    </xf>
    <xf numFmtId="0" fontId="13" fillId="17" borderId="16" xfId="0" applyFont="1" applyFill="1" applyBorder="1" applyAlignment="1">
      <alignment horizontal="center" vertical="center" wrapText="1"/>
    </xf>
    <xf numFmtId="0" fontId="13" fillId="30" borderId="16" xfId="0" applyFont="1" applyFill="1" applyBorder="1" applyAlignment="1">
      <alignment horizontal="center" vertical="center" wrapText="1"/>
    </xf>
    <xf numFmtId="0" fontId="13" fillId="31" borderId="16" xfId="0" applyFont="1" applyFill="1" applyBorder="1" applyAlignment="1">
      <alignment horizontal="center" vertical="center" wrapText="1"/>
    </xf>
    <xf numFmtId="0" fontId="13" fillId="29" borderId="16" xfId="0" applyFont="1" applyFill="1" applyBorder="1" applyAlignment="1">
      <alignment horizontal="center" vertical="center" wrapText="1"/>
    </xf>
    <xf numFmtId="0" fontId="13" fillId="34" borderId="16" xfId="0" applyFont="1" applyFill="1" applyBorder="1" applyAlignment="1">
      <alignment horizontal="center" vertical="center" wrapText="1"/>
    </xf>
    <xf numFmtId="0" fontId="13" fillId="35" borderId="16" xfId="0" applyFont="1" applyFill="1" applyBorder="1" applyAlignment="1">
      <alignment horizontal="center" vertical="center" wrapText="1"/>
    </xf>
    <xf numFmtId="0" fontId="50" fillId="0" borderId="6" xfId="0" applyFont="1" applyBorder="1" applyAlignment="1">
      <alignment vertical="center"/>
    </xf>
    <xf numFmtId="0" fontId="50" fillId="0" borderId="8" xfId="0" applyFont="1" applyBorder="1" applyAlignment="1">
      <alignment vertical="center"/>
    </xf>
    <xf numFmtId="0" fontId="50" fillId="0" borderId="9" xfId="0" applyFont="1" applyBorder="1" applyAlignment="1">
      <alignment vertical="center"/>
    </xf>
    <xf numFmtId="0" fontId="50" fillId="0" borderId="14" xfId="0" applyFont="1" applyBorder="1" applyAlignment="1">
      <alignment vertical="center"/>
    </xf>
    <xf numFmtId="0" fontId="50" fillId="0" borderId="0" xfId="0" applyFont="1" applyAlignment="1">
      <alignment vertical="center" wrapText="1"/>
    </xf>
    <xf numFmtId="0" fontId="50" fillId="0" borderId="6" xfId="0" applyFont="1" applyBorder="1" applyAlignment="1">
      <alignment vertical="center" wrapText="1"/>
    </xf>
    <xf numFmtId="0" fontId="1" fillId="0" borderId="0" xfId="0" applyFont="1" applyAlignment="1">
      <alignment vertical="center"/>
    </xf>
    <xf numFmtId="0" fontId="50" fillId="0" borderId="7" xfId="0" applyFont="1" applyBorder="1" applyAlignment="1">
      <alignment horizontal="left" vertical="top"/>
    </xf>
    <xf numFmtId="0" fontId="12" fillId="18" borderId="0" xfId="0" applyFont="1" applyFill="1"/>
    <xf numFmtId="0" fontId="12" fillId="18" borderId="0" xfId="0" applyFont="1" applyFill="1" applyAlignment="1">
      <alignment horizontal="right"/>
    </xf>
    <xf numFmtId="0" fontId="50" fillId="18" borderId="0" xfId="0" applyFont="1" applyFill="1" applyAlignment="1">
      <alignment vertical="top"/>
    </xf>
    <xf numFmtId="10" fontId="10" fillId="5" borderId="28" xfId="5" applyNumberFormat="1" applyFont="1" applyFill="1" applyBorder="1"/>
    <xf numFmtId="0" fontId="65" fillId="5" borderId="0" xfId="0" applyFont="1" applyFill="1" applyAlignment="1">
      <alignment horizontal="center" vertical="center"/>
    </xf>
    <xf numFmtId="0" fontId="67" fillId="5" borderId="0" xfId="0" applyFont="1" applyFill="1"/>
    <xf numFmtId="0" fontId="68" fillId="13" borderId="3" xfId="0" applyFont="1" applyFill="1" applyBorder="1"/>
    <xf numFmtId="164" fontId="67" fillId="5" borderId="3" xfId="0" applyNumberFormat="1" applyFont="1" applyFill="1" applyBorder="1" applyAlignment="1">
      <alignment horizontal="left"/>
    </xf>
    <xf numFmtId="0" fontId="67" fillId="5" borderId="0" xfId="0" applyFont="1" applyFill="1" applyAlignment="1">
      <alignment horizontal="left"/>
    </xf>
    <xf numFmtId="0" fontId="69" fillId="5" borderId="3" xfId="0" applyFont="1" applyFill="1" applyBorder="1"/>
    <xf numFmtId="0" fontId="70" fillId="5" borderId="4" xfId="0" applyFont="1" applyFill="1" applyBorder="1"/>
    <xf numFmtId="0" fontId="70" fillId="5" borderId="4" xfId="0" applyFont="1" applyFill="1" applyBorder="1" applyAlignment="1">
      <alignment horizontal="left"/>
    </xf>
    <xf numFmtId="0" fontId="72" fillId="6" borderId="0" xfId="0" applyFont="1" applyFill="1"/>
    <xf numFmtId="0" fontId="72" fillId="6" borderId="0" xfId="0" applyFont="1" applyFill="1" applyAlignment="1">
      <alignment horizontal="left"/>
    </xf>
    <xf numFmtId="0" fontId="67" fillId="5" borderId="0" xfId="0" applyFont="1" applyFill="1" applyAlignment="1">
      <alignment horizontal="left" vertical="top" wrapText="1"/>
    </xf>
    <xf numFmtId="0" fontId="68" fillId="14" borderId="0" xfId="0" applyFont="1" applyFill="1"/>
    <xf numFmtId="0" fontId="67" fillId="14" borderId="0" xfId="0" applyFont="1" applyFill="1"/>
    <xf numFmtId="0" fontId="64" fillId="4" borderId="3" xfId="0" applyFont="1" applyFill="1" applyBorder="1"/>
    <xf numFmtId="0" fontId="75" fillId="5" borderId="0" xfId="0" applyFont="1" applyFill="1" applyAlignment="1">
      <alignment horizontal="left"/>
    </xf>
    <xf numFmtId="0" fontId="75" fillId="5" borderId="0" xfId="0" applyFont="1" applyFill="1"/>
    <xf numFmtId="0" fontId="75" fillId="0" borderId="3" xfId="0" applyFont="1" applyBorder="1"/>
    <xf numFmtId="0" fontId="75" fillId="0" borderId="3" xfId="0" applyFont="1" applyBorder="1" applyAlignment="1">
      <alignment wrapText="1"/>
    </xf>
    <xf numFmtId="0" fontId="75" fillId="5" borderId="3" xfId="0" applyFont="1" applyFill="1" applyBorder="1" applyAlignment="1">
      <alignment vertical="top"/>
    </xf>
    <xf numFmtId="0" fontId="75" fillId="5" borderId="3" xfId="0" applyFont="1" applyFill="1" applyBorder="1" applyAlignment="1">
      <alignment wrapText="1"/>
    </xf>
    <xf numFmtId="0" fontId="75" fillId="24" borderId="3" xfId="0" applyFont="1" applyFill="1" applyBorder="1"/>
    <xf numFmtId="0" fontId="75" fillId="5" borderId="3" xfId="0" applyFont="1" applyFill="1" applyBorder="1"/>
    <xf numFmtId="0" fontId="76" fillId="14" borderId="0" xfId="0" applyFont="1" applyFill="1"/>
    <xf numFmtId="0" fontId="67" fillId="14" borderId="0" xfId="0" applyFont="1" applyFill="1" applyAlignment="1">
      <alignment horizontal="left"/>
    </xf>
    <xf numFmtId="0" fontId="68" fillId="0" borderId="0" xfId="0" applyFont="1"/>
    <xf numFmtId="0" fontId="67" fillId="0" borderId="0" xfId="0" applyFont="1"/>
    <xf numFmtId="0" fontId="66" fillId="4" borderId="0" xfId="0" applyFont="1" applyFill="1"/>
    <xf numFmtId="0" fontId="68" fillId="15" borderId="3" xfId="0" applyFont="1" applyFill="1" applyBorder="1"/>
    <xf numFmtId="0" fontId="68" fillId="15" borderId="3" xfId="0" applyFont="1" applyFill="1" applyBorder="1" applyAlignment="1">
      <alignment horizontal="left"/>
    </xf>
    <xf numFmtId="0" fontId="75" fillId="5" borderId="3" xfId="0" applyFont="1" applyFill="1" applyBorder="1" applyAlignment="1">
      <alignment vertical="top" wrapText="1"/>
    </xf>
    <xf numFmtId="0" fontId="75" fillId="0" borderId="3" xfId="0" applyFont="1" applyBorder="1" applyAlignment="1">
      <alignment horizontal="left"/>
    </xf>
    <xf numFmtId="16" fontId="75" fillId="0" borderId="3" xfId="0" applyNumberFormat="1" applyFont="1" applyBorder="1"/>
    <xf numFmtId="16" fontId="75" fillId="0" borderId="0" xfId="0" applyNumberFormat="1" applyFont="1" applyAlignment="1">
      <alignment horizontal="right"/>
    </xf>
    <xf numFmtId="0" fontId="75" fillId="0" borderId="0" xfId="0" applyFont="1" applyAlignment="1">
      <alignment horizontal="left"/>
    </xf>
    <xf numFmtId="0" fontId="75" fillId="0" borderId="0" xfId="0" applyFont="1"/>
    <xf numFmtId="0" fontId="75" fillId="5" borderId="0" xfId="0" applyFont="1" applyFill="1" applyAlignment="1">
      <alignment horizontal="right"/>
    </xf>
    <xf numFmtId="0" fontId="67" fillId="5" borderId="0" xfId="0" applyFont="1" applyFill="1" applyAlignment="1">
      <alignment horizontal="right"/>
    </xf>
    <xf numFmtId="0" fontId="66" fillId="4" borderId="0" xfId="0" applyFont="1" applyFill="1" applyAlignment="1">
      <alignment wrapText="1"/>
    </xf>
    <xf numFmtId="0" fontId="67" fillId="0" borderId="0" xfId="0" applyFont="1" applyAlignment="1">
      <alignment vertical="center"/>
    </xf>
    <xf numFmtId="0" fontId="67" fillId="0" borderId="0" xfId="0" applyFont="1" applyAlignment="1">
      <alignment vertical="top"/>
    </xf>
    <xf numFmtId="0" fontId="62" fillId="0" borderId="0" xfId="0" applyFont="1" applyAlignment="1">
      <alignment vertical="center"/>
    </xf>
    <xf numFmtId="0" fontId="63" fillId="5" borderId="0" xfId="0" applyFont="1" applyFill="1" applyAlignment="1">
      <alignment horizontal="center" vertical="center"/>
    </xf>
    <xf numFmtId="0" fontId="63" fillId="36" borderId="16" xfId="0" applyFont="1" applyFill="1" applyBorder="1" applyAlignment="1">
      <alignment horizontal="center" vertical="center" wrapText="1"/>
    </xf>
    <xf numFmtId="0" fontId="75" fillId="0" borderId="12" xfId="0" applyFont="1" applyBorder="1" applyAlignment="1">
      <alignment horizontal="left"/>
    </xf>
    <xf numFmtId="0" fontId="75" fillId="0" borderId="16" xfId="0" applyFont="1" applyBorder="1"/>
    <xf numFmtId="0" fontId="75" fillId="0" borderId="28" xfId="0" applyFont="1" applyBorder="1"/>
    <xf numFmtId="0" fontId="75" fillId="0" borderId="50" xfId="0" applyFont="1" applyBorder="1"/>
    <xf numFmtId="0" fontId="75" fillId="0" borderId="34" xfId="0" applyFont="1" applyBorder="1"/>
    <xf numFmtId="0" fontId="75" fillId="0" borderId="35" xfId="0" applyFont="1" applyBorder="1"/>
    <xf numFmtId="0" fontId="67" fillId="5" borderId="51" xfId="0" applyFont="1" applyFill="1" applyBorder="1"/>
    <xf numFmtId="0" fontId="75" fillId="0" borderId="36" xfId="0" applyFont="1" applyBorder="1"/>
    <xf numFmtId="0" fontId="75" fillId="0" borderId="52" xfId="0" applyFont="1" applyBorder="1"/>
    <xf numFmtId="0" fontId="75" fillId="0" borderId="27" xfId="0" applyFont="1" applyBorder="1"/>
    <xf numFmtId="0" fontId="75" fillId="0" borderId="37" xfId="0" applyFont="1" applyBorder="1"/>
    <xf numFmtId="0" fontId="21" fillId="24" borderId="3" xfId="0" quotePrefix="1" applyFont="1" applyFill="1" applyBorder="1" applyAlignment="1">
      <alignment horizontal="center" vertical="center"/>
    </xf>
    <xf numFmtId="0" fontId="0" fillId="0" borderId="0" xfId="0" applyAlignment="1">
      <alignment horizontal="center" vertical="top"/>
    </xf>
    <xf numFmtId="0" fontId="67" fillId="0" borderId="0" xfId="0" applyFont="1" applyAlignment="1">
      <alignment vertical="top" wrapText="1"/>
    </xf>
    <xf numFmtId="0" fontId="67" fillId="0" borderId="0" xfId="0" applyFont="1" applyAlignment="1">
      <alignment horizontal="center" vertical="center" wrapText="1"/>
    </xf>
    <xf numFmtId="0" fontId="81" fillId="0" borderId="0" xfId="0" applyFont="1" applyAlignment="1">
      <alignment vertical="top"/>
    </xf>
    <xf numFmtId="0" fontId="82" fillId="36" borderId="16" xfId="0" applyFont="1" applyFill="1" applyBorder="1" applyAlignment="1">
      <alignment horizontal="center" vertical="center" wrapText="1"/>
    </xf>
    <xf numFmtId="0" fontId="78" fillId="36" borderId="8" xfId="0" applyFont="1" applyFill="1" applyBorder="1" applyAlignment="1">
      <alignment horizontal="center" vertical="center" wrapText="1"/>
    </xf>
    <xf numFmtId="0" fontId="83" fillId="0" borderId="0" xfId="0" applyFont="1" applyAlignment="1">
      <alignment horizontal="center" vertical="center" wrapText="1"/>
    </xf>
    <xf numFmtId="0" fontId="84" fillId="0" borderId="0" xfId="0" applyFont="1" applyAlignment="1">
      <alignment horizontal="center" vertical="center" wrapText="1"/>
    </xf>
    <xf numFmtId="0" fontId="67" fillId="0" borderId="0" xfId="0" applyFont="1" applyAlignment="1">
      <alignment horizontal="center" vertical="center"/>
    </xf>
    <xf numFmtId="0" fontId="48" fillId="5" borderId="3" xfId="0" applyFont="1" applyFill="1" applyBorder="1" applyAlignment="1">
      <alignment horizontal="center" vertical="top" wrapText="1"/>
    </xf>
    <xf numFmtId="0" fontId="48" fillId="0" borderId="27" xfId="0" applyFont="1" applyBorder="1" applyAlignment="1">
      <alignment horizontal="center" vertical="top" wrapText="1"/>
    </xf>
    <xf numFmtId="0" fontId="48" fillId="0" borderId="3" xfId="0" applyFont="1" applyBorder="1" applyAlignment="1">
      <alignment horizontal="center" vertical="top" wrapText="1"/>
    </xf>
    <xf numFmtId="0" fontId="48" fillId="0" borderId="34" xfId="0" applyFont="1" applyBorder="1" applyAlignment="1">
      <alignment horizontal="center" vertical="top" wrapText="1"/>
    </xf>
    <xf numFmtId="0" fontId="48" fillId="0" borderId="31" xfId="0" applyFont="1" applyBorder="1" applyAlignment="1">
      <alignment horizontal="center" vertical="top"/>
    </xf>
    <xf numFmtId="0" fontId="48" fillId="0" borderId="31" xfId="0" applyFont="1" applyBorder="1" applyAlignment="1">
      <alignment horizontal="center" vertical="top" wrapText="1"/>
    </xf>
    <xf numFmtId="0" fontId="48" fillId="0" borderId="3" xfId="0" applyFont="1" applyBorder="1" applyAlignment="1">
      <alignment horizontal="center" vertical="top"/>
    </xf>
    <xf numFmtId="0" fontId="48" fillId="0" borderId="41" xfId="0" applyFont="1" applyBorder="1" applyAlignment="1">
      <alignment horizontal="center" vertical="top" wrapText="1"/>
    </xf>
    <xf numFmtId="0" fontId="48" fillId="0" borderId="43" xfId="0" applyFont="1" applyBorder="1" applyAlignment="1">
      <alignment horizontal="center" vertical="top" wrapText="1"/>
    </xf>
    <xf numFmtId="0" fontId="35" fillId="24" borderId="3" xfId="0" applyFont="1" applyFill="1" applyBorder="1" applyAlignment="1">
      <alignment horizontal="center" vertical="center"/>
    </xf>
    <xf numFmtId="0" fontId="13" fillId="25" borderId="3" xfId="0" applyFont="1" applyFill="1" applyBorder="1"/>
    <xf numFmtId="0" fontId="46" fillId="25" borderId="3" xfId="0" applyFont="1" applyFill="1" applyBorder="1" applyAlignment="1">
      <alignment horizontal="left" vertical="top"/>
    </xf>
    <xf numFmtId="0" fontId="13" fillId="33" borderId="16" xfId="0" applyFont="1" applyFill="1" applyBorder="1" applyAlignment="1">
      <alignment horizontal="center" vertical="center" wrapText="1"/>
    </xf>
    <xf numFmtId="0" fontId="67" fillId="5" borderId="0" xfId="6" applyFont="1" applyFill="1"/>
    <xf numFmtId="0" fontId="89" fillId="37" borderId="56" xfId="6" applyFont="1" applyFill="1" applyBorder="1"/>
    <xf numFmtId="0" fontId="90" fillId="37" borderId="2" xfId="6" applyFont="1" applyFill="1" applyBorder="1"/>
    <xf numFmtId="0" fontId="90" fillId="37" borderId="57" xfId="6" applyFont="1" applyFill="1" applyBorder="1"/>
    <xf numFmtId="0" fontId="90" fillId="0" borderId="0" xfId="6" applyFont="1"/>
    <xf numFmtId="0" fontId="67" fillId="5" borderId="51" xfId="6" applyFont="1" applyFill="1" applyBorder="1"/>
    <xf numFmtId="0" fontId="67" fillId="5" borderId="60" xfId="6" applyFont="1" applyFill="1" applyBorder="1"/>
    <xf numFmtId="0" fontId="93" fillId="5" borderId="51" xfId="6" applyFont="1" applyFill="1" applyBorder="1" applyAlignment="1">
      <alignment horizontal="left" vertical="top" wrapText="1"/>
    </xf>
    <xf numFmtId="0" fontId="93" fillId="5" borderId="0" xfId="6" applyFont="1" applyFill="1" applyAlignment="1">
      <alignment horizontal="left" vertical="top" wrapText="1"/>
    </xf>
    <xf numFmtId="0" fontId="93" fillId="5" borderId="60" xfId="6" applyFont="1" applyFill="1" applyBorder="1" applyAlignment="1">
      <alignment horizontal="left" vertical="top" wrapText="1"/>
    </xf>
    <xf numFmtId="0" fontId="79" fillId="37" borderId="63" xfId="6" applyFont="1" applyFill="1" applyBorder="1" applyAlignment="1">
      <alignment vertical="center"/>
    </xf>
    <xf numFmtId="0" fontId="79" fillId="37" borderId="16" xfId="6" applyFont="1" applyFill="1" applyBorder="1" applyAlignment="1">
      <alignment vertical="center"/>
    </xf>
    <xf numFmtId="0" fontId="79" fillId="37" borderId="45" xfId="6" applyFont="1" applyFill="1" applyBorder="1" applyAlignment="1">
      <alignment vertical="center"/>
    </xf>
    <xf numFmtId="0" fontId="67" fillId="5" borderId="0" xfId="6" applyFont="1" applyFill="1" applyAlignment="1">
      <alignment vertical="center"/>
    </xf>
    <xf numFmtId="0" fontId="84" fillId="0" borderId="64" xfId="6" applyFont="1" applyBorder="1" applyAlignment="1">
      <alignment vertical="top" wrapText="1"/>
    </xf>
    <xf numFmtId="0" fontId="84" fillId="0" borderId="7" xfId="6" applyFont="1" applyBorder="1" applyAlignment="1">
      <alignment vertical="top" wrapText="1"/>
    </xf>
    <xf numFmtId="0" fontId="84" fillId="0" borderId="59" xfId="6" applyFont="1" applyBorder="1" applyAlignment="1">
      <alignment vertical="top" wrapText="1"/>
    </xf>
    <xf numFmtId="0" fontId="77" fillId="0" borderId="59" xfId="6" applyFont="1" applyBorder="1" applyAlignment="1">
      <alignment vertical="top" wrapText="1"/>
    </xf>
    <xf numFmtId="0" fontId="67" fillId="5" borderId="51" xfId="6" applyFont="1" applyFill="1" applyBorder="1" applyAlignment="1">
      <alignment vertical="center"/>
    </xf>
    <xf numFmtId="0" fontId="67" fillId="5" borderId="60" xfId="6" applyFont="1" applyFill="1" applyBorder="1" applyAlignment="1">
      <alignment vertical="center"/>
    </xf>
    <xf numFmtId="0" fontId="70" fillId="6" borderId="51" xfId="6" applyFont="1" applyFill="1" applyBorder="1" applyAlignment="1">
      <alignment vertical="center"/>
    </xf>
    <xf numFmtId="0" fontId="72" fillId="6" borderId="0" xfId="6" applyFont="1" applyFill="1" applyAlignment="1">
      <alignment vertical="center"/>
    </xf>
    <xf numFmtId="0" fontId="72" fillId="6" borderId="60" xfId="6" applyFont="1" applyFill="1" applyBorder="1" applyAlignment="1">
      <alignment vertical="center"/>
    </xf>
    <xf numFmtId="0" fontId="79" fillId="37" borderId="51" xfId="6" applyFont="1" applyFill="1" applyBorder="1" applyAlignment="1">
      <alignment vertical="center"/>
    </xf>
    <xf numFmtId="0" fontId="79" fillId="37" borderId="0" xfId="6" applyFont="1" applyFill="1" applyAlignment="1">
      <alignment vertical="center"/>
    </xf>
    <xf numFmtId="0" fontId="79" fillId="37" borderId="60" xfId="6" applyFont="1" applyFill="1" applyBorder="1" applyAlignment="1">
      <alignment vertical="center"/>
    </xf>
    <xf numFmtId="0" fontId="69" fillId="5" borderId="0" xfId="6" applyFont="1" applyFill="1" applyAlignment="1">
      <alignment vertical="center"/>
    </xf>
    <xf numFmtId="0" fontId="77" fillId="0" borderId="64" xfId="6" applyFont="1" applyBorder="1" applyAlignment="1">
      <alignment vertical="center"/>
    </xf>
    <xf numFmtId="0" fontId="77" fillId="0" borderId="53" xfId="6" applyFont="1" applyBorder="1" applyAlignment="1">
      <alignment vertical="center"/>
    </xf>
    <xf numFmtId="0" fontId="67" fillId="5" borderId="0" xfId="6" applyFont="1" applyFill="1" applyAlignment="1">
      <alignment vertical="top"/>
    </xf>
    <xf numFmtId="0" fontId="84" fillId="0" borderId="54" xfId="6" applyFont="1" applyBorder="1" applyAlignment="1">
      <alignment vertical="top" wrapText="1"/>
    </xf>
    <xf numFmtId="0" fontId="67" fillId="0" borderId="0" xfId="6" applyFont="1" applyAlignment="1">
      <alignment vertical="top"/>
    </xf>
    <xf numFmtId="0" fontId="72" fillId="37" borderId="0" xfId="6" applyFont="1" applyFill="1" applyAlignment="1">
      <alignment vertical="center"/>
    </xf>
    <xf numFmtId="0" fontId="72" fillId="37" borderId="60" xfId="6" applyFont="1" applyFill="1" applyBorder="1" applyAlignment="1">
      <alignment vertical="center"/>
    </xf>
    <xf numFmtId="0" fontId="91" fillId="37" borderId="16" xfId="6" applyFont="1" applyFill="1" applyBorder="1" applyAlignment="1">
      <alignment vertical="center"/>
    </xf>
    <xf numFmtId="0" fontId="91" fillId="37" borderId="66" xfId="6" applyFont="1" applyFill="1" applyBorder="1" applyAlignment="1">
      <alignment vertical="center"/>
    </xf>
    <xf numFmtId="0" fontId="91" fillId="37" borderId="28" xfId="6" applyFont="1" applyFill="1" applyBorder="1" applyAlignment="1">
      <alignment vertical="center"/>
    </xf>
    <xf numFmtId="0" fontId="60" fillId="0" borderId="3" xfId="0" applyFont="1" applyBorder="1" applyAlignment="1">
      <alignment vertical="top" wrapText="1"/>
    </xf>
    <xf numFmtId="0" fontId="60" fillId="0" borderId="3" xfId="0" applyFont="1" applyBorder="1" applyAlignment="1">
      <alignment horizontal="center" vertical="center" wrapText="1"/>
    </xf>
    <xf numFmtId="0" fontId="60" fillId="0" borderId="3" xfId="0" applyFont="1" applyBorder="1" applyAlignment="1">
      <alignment horizontal="left" vertical="top" wrapText="1"/>
    </xf>
    <xf numFmtId="0" fontId="85" fillId="0" borderId="3" xfId="0" applyFont="1" applyBorder="1" applyAlignment="1">
      <alignment vertical="top" wrapText="1"/>
    </xf>
    <xf numFmtId="0" fontId="60" fillId="0" borderId="3" xfId="0" applyFont="1" applyBorder="1" applyAlignment="1">
      <alignment vertical="center" wrapText="1"/>
    </xf>
    <xf numFmtId="0" fontId="88" fillId="0" borderId="3" xfId="0" applyFont="1" applyBorder="1" applyAlignment="1">
      <alignment vertical="center"/>
    </xf>
    <xf numFmtId="0" fontId="88" fillId="0" borderId="3" xfId="0" applyFont="1" applyBorder="1" applyAlignment="1">
      <alignment vertical="center" wrapText="1"/>
    </xf>
    <xf numFmtId="0" fontId="60" fillId="0" borderId="3" xfId="0" applyFont="1" applyBorder="1" applyAlignment="1">
      <alignment horizontal="center" vertical="center"/>
    </xf>
    <xf numFmtId="0" fontId="87" fillId="0" borderId="3" xfId="0" applyFont="1" applyBorder="1" applyAlignment="1">
      <alignment horizontal="center" vertical="center" wrapText="1"/>
    </xf>
    <xf numFmtId="0" fontId="51" fillId="0" borderId="0" xfId="0" applyFont="1" applyAlignment="1">
      <alignment vertical="top"/>
    </xf>
    <xf numFmtId="0" fontId="60" fillId="0" borderId="3" xfId="0" applyFont="1" applyBorder="1" applyAlignment="1">
      <alignment vertical="center"/>
    </xf>
    <xf numFmtId="0" fontId="60" fillId="0" borderId="3" xfId="0" applyFont="1" applyBorder="1" applyAlignment="1">
      <alignment horizontal="center" vertical="top" wrapText="1"/>
    </xf>
    <xf numFmtId="0" fontId="60" fillId="0" borderId="3" xfId="0" applyFont="1" applyBorder="1"/>
    <xf numFmtId="0" fontId="60" fillId="0" borderId="28" xfId="0" applyFont="1" applyBorder="1"/>
    <xf numFmtId="0" fontId="96" fillId="0" borderId="0" xfId="0" applyFont="1" applyAlignment="1">
      <alignment vertical="top"/>
    </xf>
    <xf numFmtId="0" fontId="60" fillId="0" borderId="3" xfId="0" applyFont="1" applyBorder="1" applyAlignment="1">
      <alignment horizontal="left" vertical="center" wrapText="1"/>
    </xf>
    <xf numFmtId="0" fontId="77" fillId="0" borderId="0" xfId="0" applyFont="1" applyAlignment="1">
      <alignment vertical="top"/>
    </xf>
    <xf numFmtId="0" fontId="86" fillId="0" borderId="3" xfId="0" applyFont="1" applyBorder="1" applyAlignment="1">
      <alignment vertical="top" wrapText="1"/>
    </xf>
    <xf numFmtId="0" fontId="77" fillId="0" borderId="0" xfId="0" applyFont="1" applyAlignment="1">
      <alignment vertical="center"/>
    </xf>
    <xf numFmtId="0" fontId="60" fillId="0" borderId="3" xfId="0" applyFont="1" applyBorder="1" applyAlignment="1">
      <alignment horizontal="left" vertical="center"/>
    </xf>
    <xf numFmtId="0" fontId="60" fillId="0" borderId="0" xfId="0" applyFont="1" applyAlignment="1">
      <alignment vertical="center"/>
    </xf>
    <xf numFmtId="0" fontId="72" fillId="0" borderId="0" xfId="0" applyFont="1" applyAlignment="1">
      <alignment vertical="center"/>
    </xf>
    <xf numFmtId="0" fontId="77" fillId="0" borderId="0" xfId="0" applyFont="1" applyAlignment="1">
      <alignment horizontal="center" vertical="center"/>
    </xf>
    <xf numFmtId="0" fontId="77" fillId="0" borderId="0" xfId="0" applyFont="1" applyAlignment="1">
      <alignment vertical="top" wrapText="1"/>
    </xf>
    <xf numFmtId="0" fontId="60" fillId="0" borderId="0" xfId="0" applyFont="1" applyAlignment="1">
      <alignment vertical="top" wrapText="1"/>
    </xf>
    <xf numFmtId="0" fontId="77" fillId="5" borderId="51" xfId="6" applyFont="1" applyFill="1" applyBorder="1" applyAlignment="1">
      <alignment horizontal="left" vertical="top" wrapText="1"/>
    </xf>
    <xf numFmtId="0" fontId="77" fillId="5" borderId="0" xfId="6" applyFont="1" applyFill="1" applyAlignment="1">
      <alignment horizontal="left" vertical="top" wrapText="1"/>
    </xf>
    <xf numFmtId="0" fontId="77" fillId="5" borderId="60" xfId="6" applyFont="1" applyFill="1" applyBorder="1" applyAlignment="1">
      <alignment horizontal="left" vertical="top" wrapText="1"/>
    </xf>
    <xf numFmtId="0" fontId="92" fillId="5" borderId="15" xfId="2" applyFont="1" applyFill="1" applyBorder="1" applyAlignment="1">
      <alignment horizontal="left"/>
    </xf>
    <xf numFmtId="0" fontId="92" fillId="5" borderId="58" xfId="2" applyFont="1" applyFill="1" applyBorder="1" applyAlignment="1">
      <alignment horizontal="left"/>
    </xf>
    <xf numFmtId="0" fontId="92" fillId="5" borderId="15" xfId="7" applyFont="1" applyFill="1" applyBorder="1" applyAlignment="1">
      <alignment horizontal="left"/>
    </xf>
    <xf numFmtId="0" fontId="92" fillId="5" borderId="58" xfId="7" applyFont="1" applyFill="1" applyBorder="1" applyAlignment="1">
      <alignment horizontal="left"/>
    </xf>
    <xf numFmtId="164" fontId="77" fillId="0" borderId="15" xfId="6" applyNumberFormat="1" applyFont="1" applyBorder="1" applyAlignment="1">
      <alignment horizontal="left"/>
    </xf>
    <xf numFmtId="164" fontId="77" fillId="0" borderId="58" xfId="6" applyNumberFormat="1" applyFont="1" applyBorder="1" applyAlignment="1">
      <alignment horizontal="left"/>
    </xf>
    <xf numFmtId="0" fontId="67" fillId="5" borderId="7" xfId="6" applyFont="1" applyFill="1" applyBorder="1" applyAlignment="1">
      <alignment horizontal="left" vertical="top" wrapText="1"/>
    </xf>
    <xf numFmtId="0" fontId="67" fillId="5" borderId="59" xfId="6" applyFont="1" applyFill="1" applyBorder="1" applyAlignment="1">
      <alignment horizontal="left" vertical="top" wrapText="1"/>
    </xf>
    <xf numFmtId="0" fontId="67" fillId="0" borderId="7" xfId="6" applyFont="1" applyBorder="1" applyAlignment="1">
      <alignment horizontal="left" vertical="top" wrapText="1"/>
    </xf>
    <xf numFmtId="0" fontId="67" fillId="0" borderId="59" xfId="6" applyFont="1" applyBorder="1" applyAlignment="1">
      <alignment horizontal="left" vertical="top" wrapText="1"/>
    </xf>
    <xf numFmtId="0" fontId="70" fillId="6" borderId="61" xfId="6" applyFont="1" applyFill="1" applyBorder="1" applyAlignment="1">
      <alignment horizontal="left"/>
    </xf>
    <xf numFmtId="0" fontId="70" fillId="6" borderId="4" xfId="6" applyFont="1" applyFill="1" applyBorder="1" applyAlignment="1">
      <alignment horizontal="left"/>
    </xf>
    <xf numFmtId="0" fontId="70" fillId="6" borderId="62" xfId="6" applyFont="1" applyFill="1" applyBorder="1" applyAlignment="1">
      <alignment horizontal="left"/>
    </xf>
    <xf numFmtId="0" fontId="77" fillId="5" borderId="56" xfId="6" applyFont="1" applyFill="1" applyBorder="1" applyAlignment="1">
      <alignment horizontal="left" vertical="top" wrapText="1"/>
    </xf>
    <xf numFmtId="0" fontId="77" fillId="5" borderId="2" xfId="6" applyFont="1" applyFill="1" applyBorder="1" applyAlignment="1">
      <alignment horizontal="left" vertical="top" wrapText="1"/>
    </xf>
    <xf numFmtId="0" fontId="77" fillId="5" borderId="57" xfId="6" applyFont="1" applyFill="1" applyBorder="1" applyAlignment="1">
      <alignment horizontal="left" vertical="top" wrapText="1"/>
    </xf>
    <xf numFmtId="0" fontId="77" fillId="0" borderId="51" xfId="6" quotePrefix="1" applyFont="1" applyBorder="1" applyAlignment="1">
      <alignment horizontal="left" vertical="top" wrapText="1"/>
    </xf>
    <xf numFmtId="0" fontId="77" fillId="0" borderId="0" xfId="6" applyFont="1" applyAlignment="1">
      <alignment horizontal="left" vertical="top" wrapText="1"/>
    </xf>
    <xf numFmtId="0" fontId="77" fillId="0" borderId="60" xfId="6" applyFont="1" applyBorder="1" applyAlignment="1">
      <alignment horizontal="left" vertical="top" wrapText="1"/>
    </xf>
    <xf numFmtId="0" fontId="77" fillId="0" borderId="55" xfId="6" applyFont="1" applyBorder="1" applyAlignment="1">
      <alignment horizontal="left" vertical="top" wrapText="1"/>
    </xf>
    <xf numFmtId="0" fontId="77" fillId="0" borderId="65" xfId="6" applyFont="1" applyBorder="1" applyAlignment="1">
      <alignment horizontal="left" vertical="top" wrapText="1"/>
    </xf>
    <xf numFmtId="0" fontId="77" fillId="0" borderId="64" xfId="6" applyFont="1" applyBorder="1" applyAlignment="1">
      <alignment vertical="top" wrapText="1"/>
    </xf>
    <xf numFmtId="0" fontId="77" fillId="0" borderId="7" xfId="6" applyFont="1" applyBorder="1" applyAlignment="1">
      <alignment vertical="top" wrapText="1"/>
    </xf>
    <xf numFmtId="0" fontId="77" fillId="0" borderId="59" xfId="6" applyFont="1" applyBorder="1" applyAlignment="1">
      <alignment vertical="top" wrapText="1"/>
    </xf>
    <xf numFmtId="0" fontId="95" fillId="0" borderId="51" xfId="6" quotePrefix="1" applyFont="1" applyBorder="1" applyAlignment="1">
      <alignment horizontal="left" vertical="top" wrapText="1"/>
    </xf>
    <xf numFmtId="0" fontId="95" fillId="0" borderId="0" xfId="6" quotePrefix="1" applyFont="1" applyAlignment="1">
      <alignment horizontal="left" vertical="top" wrapText="1"/>
    </xf>
    <xf numFmtId="0" fontId="95" fillId="0" borderId="60" xfId="6" quotePrefix="1" applyFont="1" applyBorder="1" applyAlignment="1">
      <alignment horizontal="left" vertical="top" wrapText="1"/>
    </xf>
    <xf numFmtId="0" fontId="77" fillId="0" borderId="7" xfId="6" applyFont="1" applyBorder="1" applyAlignment="1">
      <alignment horizontal="left" vertical="center" wrapText="1"/>
    </xf>
    <xf numFmtId="0" fontId="77" fillId="0" borderId="59" xfId="6" applyFont="1" applyBorder="1" applyAlignment="1">
      <alignment horizontal="left" vertical="center" wrapText="1"/>
    </xf>
    <xf numFmtId="0" fontId="77" fillId="0" borderId="15" xfId="6" applyFont="1" applyBorder="1" applyAlignment="1">
      <alignment horizontal="left" vertical="center" wrapText="1"/>
    </xf>
    <xf numFmtId="0" fontId="77" fillId="0" borderId="58" xfId="6" applyFont="1" applyBorder="1" applyAlignment="1">
      <alignment horizontal="left" vertical="center" wrapText="1"/>
    </xf>
    <xf numFmtId="0" fontId="77" fillId="0" borderId="7" xfId="6" applyFont="1" applyBorder="1" applyAlignment="1">
      <alignment horizontal="left" vertical="top" wrapText="1"/>
    </xf>
    <xf numFmtId="0" fontId="77" fillId="0" borderId="59" xfId="6" applyFont="1" applyBorder="1" applyAlignment="1">
      <alignment horizontal="left" vertical="top" wrapText="1"/>
    </xf>
    <xf numFmtId="0" fontId="17" fillId="0" borderId="17" xfId="3" applyBorder="1" applyAlignment="1">
      <alignment horizontal="left" vertical="center" wrapText="1"/>
    </xf>
    <xf numFmtId="0" fontId="17" fillId="0" borderId="18" xfId="3" applyBorder="1" applyAlignment="1">
      <alignment horizontal="left" vertical="center" wrapText="1"/>
    </xf>
    <xf numFmtId="10" fontId="13" fillId="11" borderId="38" xfId="0" applyNumberFormat="1" applyFont="1" applyFill="1" applyBorder="1" applyAlignment="1">
      <alignment horizontal="center" vertical="top" wrapText="1"/>
    </xf>
    <xf numFmtId="0" fontId="13" fillId="11" borderId="6"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10" fillId="8" borderId="43" xfId="0" applyFont="1" applyFill="1" applyBorder="1" applyAlignment="1">
      <alignment horizontal="left" vertical="top" wrapText="1"/>
    </xf>
    <xf numFmtId="0" fontId="10" fillId="8" borderId="34" xfId="0" applyFont="1" applyFill="1" applyBorder="1" applyAlignment="1">
      <alignment horizontal="left" vertical="top" wrapText="1"/>
    </xf>
    <xf numFmtId="0" fontId="10" fillId="8" borderId="3" xfId="0" applyFont="1" applyFill="1" applyBorder="1" applyAlignment="1">
      <alignment horizontal="left" vertical="top" wrapText="1"/>
    </xf>
    <xf numFmtId="0" fontId="10" fillId="8" borderId="27" xfId="0" applyFont="1" applyFill="1" applyBorder="1" applyAlignment="1">
      <alignment horizontal="left" vertical="top" wrapText="1"/>
    </xf>
    <xf numFmtId="0" fontId="10" fillId="8" borderId="31" xfId="0" applyFont="1" applyFill="1" applyBorder="1" applyAlignment="1">
      <alignment horizontal="left" vertical="top" wrapText="1"/>
    </xf>
    <xf numFmtId="0" fontId="14" fillId="7" borderId="27" xfId="0" applyFont="1" applyFill="1" applyBorder="1" applyAlignment="1">
      <alignment horizontal="left" vertical="center" wrapText="1"/>
    </xf>
    <xf numFmtId="0" fontId="10" fillId="8" borderId="48" xfId="0" applyFont="1" applyFill="1" applyBorder="1" applyAlignment="1">
      <alignment horizontal="left" vertical="top" wrapText="1"/>
    </xf>
    <xf numFmtId="0" fontId="10" fillId="8" borderId="2" xfId="0" applyFont="1" applyFill="1" applyBorder="1" applyAlignment="1">
      <alignment horizontal="left" vertical="top" wrapText="1"/>
    </xf>
    <xf numFmtId="0" fontId="10" fillId="8" borderId="38" xfId="0" applyFont="1" applyFill="1" applyBorder="1" applyAlignment="1">
      <alignment horizontal="left" vertical="top" wrapText="1"/>
    </xf>
    <xf numFmtId="0" fontId="10" fillId="8" borderId="5" xfId="0" applyFont="1" applyFill="1" applyBorder="1" applyAlignment="1">
      <alignment horizontal="left" vertical="top" wrapText="1"/>
    </xf>
    <xf numFmtId="0" fontId="10" fillId="8" borderId="0" xfId="0" applyFont="1" applyFill="1" applyAlignment="1">
      <alignment horizontal="left" vertical="top" wrapText="1"/>
    </xf>
    <xf numFmtId="0" fontId="10" fillId="8" borderId="6" xfId="0" applyFont="1" applyFill="1" applyBorder="1" applyAlignment="1">
      <alignment horizontal="left" vertical="top" wrapText="1"/>
    </xf>
    <xf numFmtId="0" fontId="10" fillId="8" borderId="46" xfId="0" applyFont="1" applyFill="1" applyBorder="1" applyAlignment="1">
      <alignment horizontal="left" vertical="top" wrapText="1"/>
    </xf>
    <xf numFmtId="0" fontId="10" fillId="8" borderId="4" xfId="0" applyFont="1" applyFill="1" applyBorder="1" applyAlignment="1">
      <alignment horizontal="left" vertical="top" wrapText="1"/>
    </xf>
    <xf numFmtId="0" fontId="10" fillId="8" borderId="39" xfId="0" applyFont="1" applyFill="1" applyBorder="1" applyAlignment="1">
      <alignment horizontal="left" vertical="top" wrapText="1"/>
    </xf>
    <xf numFmtId="0" fontId="11" fillId="8" borderId="48"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8" borderId="38"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46"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39" xfId="0" applyFont="1" applyFill="1" applyBorder="1" applyAlignment="1">
      <alignment horizontal="left" vertical="top" wrapText="1"/>
    </xf>
    <xf numFmtId="0" fontId="10" fillId="8" borderId="49" xfId="0" applyFont="1" applyFill="1" applyBorder="1" applyAlignment="1">
      <alignment horizontal="left" vertical="top" wrapText="1"/>
    </xf>
    <xf numFmtId="0" fontId="10" fillId="8" borderId="32" xfId="0" applyFont="1" applyFill="1" applyBorder="1" applyAlignment="1">
      <alignment horizontal="left" vertical="top" wrapText="1"/>
    </xf>
    <xf numFmtId="0" fontId="10" fillId="8" borderId="40" xfId="0" applyFont="1" applyFill="1" applyBorder="1" applyAlignment="1">
      <alignment horizontal="left" vertical="top" wrapText="1"/>
    </xf>
    <xf numFmtId="0" fontId="13" fillId="11" borderId="48" xfId="0" applyFont="1" applyFill="1" applyBorder="1" applyAlignment="1">
      <alignment horizontal="left" vertical="top" wrapText="1"/>
    </xf>
    <xf numFmtId="0" fontId="13" fillId="11" borderId="2" xfId="0" applyFont="1" applyFill="1" applyBorder="1" applyAlignment="1">
      <alignment horizontal="left" vertical="top" wrapText="1"/>
    </xf>
    <xf numFmtId="0" fontId="13" fillId="11" borderId="38" xfId="0" applyFont="1" applyFill="1" applyBorder="1" applyAlignment="1">
      <alignment horizontal="left" vertical="top" wrapText="1"/>
    </xf>
    <xf numFmtId="0" fontId="13" fillId="11" borderId="5" xfId="0" applyFont="1" applyFill="1" applyBorder="1" applyAlignment="1">
      <alignment horizontal="left" vertical="top" wrapText="1"/>
    </xf>
    <xf numFmtId="0" fontId="13" fillId="11" borderId="0" xfId="0" applyFont="1" applyFill="1" applyAlignment="1">
      <alignment horizontal="left" vertical="top" wrapText="1"/>
    </xf>
    <xf numFmtId="0" fontId="13" fillId="11" borderId="6" xfId="0" applyFont="1" applyFill="1" applyBorder="1" applyAlignment="1">
      <alignment horizontal="left" vertical="top" wrapText="1"/>
    </xf>
    <xf numFmtId="0" fontId="13" fillId="11" borderId="46" xfId="0" applyFont="1" applyFill="1" applyBorder="1" applyAlignment="1">
      <alignment horizontal="left" vertical="top" wrapText="1"/>
    </xf>
    <xf numFmtId="0" fontId="13" fillId="11" borderId="4" xfId="0" applyFont="1" applyFill="1" applyBorder="1" applyAlignment="1">
      <alignment horizontal="left" vertical="top" wrapText="1"/>
    </xf>
    <xf numFmtId="0" fontId="13" fillId="11" borderId="39" xfId="0" applyFont="1" applyFill="1" applyBorder="1" applyAlignment="1">
      <alignment horizontal="left" vertical="top" wrapText="1"/>
    </xf>
    <xf numFmtId="0" fontId="10" fillId="8" borderId="16" xfId="0" applyFont="1" applyFill="1" applyBorder="1" applyAlignment="1">
      <alignment horizontal="left" vertical="top" wrapText="1"/>
    </xf>
    <xf numFmtId="0" fontId="10" fillId="8" borderId="41" xfId="0" applyFont="1" applyFill="1" applyBorder="1" applyAlignment="1">
      <alignment horizontal="left" vertical="top" wrapText="1"/>
    </xf>
    <xf numFmtId="0" fontId="20" fillId="12" borderId="22" xfId="0" applyFont="1" applyFill="1" applyBorder="1" applyAlignment="1">
      <alignment horizontal="center" vertical="center" wrapText="1"/>
    </xf>
    <xf numFmtId="0" fontId="20" fillId="12" borderId="24" xfId="0" applyFont="1" applyFill="1" applyBorder="1" applyAlignment="1">
      <alignment horizontal="center" vertical="center" wrapText="1"/>
    </xf>
    <xf numFmtId="0" fontId="20" fillId="12" borderId="19" xfId="0" applyFont="1" applyFill="1" applyBorder="1" applyAlignment="1">
      <alignment horizontal="center" vertical="center" wrapText="1"/>
    </xf>
    <xf numFmtId="0" fontId="20" fillId="12" borderId="20"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12" borderId="22" xfId="0" applyFont="1" applyFill="1" applyBorder="1" applyAlignment="1">
      <alignment horizontal="left" vertical="center"/>
    </xf>
    <xf numFmtId="0" fontId="20" fillId="12" borderId="24" xfId="0" applyFont="1" applyFill="1" applyBorder="1" applyAlignment="1">
      <alignment horizontal="left" vertical="center"/>
    </xf>
    <xf numFmtId="0" fontId="66" fillId="32" borderId="0" xfId="0" applyFont="1" applyFill="1" applyAlignment="1">
      <alignment horizontal="left"/>
    </xf>
    <xf numFmtId="0" fontId="71" fillId="5" borderId="0" xfId="0" applyFont="1" applyFill="1" applyAlignment="1">
      <alignment horizontal="left" vertical="top" wrapText="1"/>
    </xf>
    <xf numFmtId="0" fontId="67" fillId="5" borderId="0" xfId="0" applyFont="1" applyFill="1" applyAlignment="1">
      <alignment horizontal="left" vertical="top" wrapText="1"/>
    </xf>
    <xf numFmtId="0" fontId="79" fillId="38" borderId="0" xfId="0" applyFont="1" applyFill="1" applyAlignment="1">
      <alignment horizontal="left" vertical="top" wrapText="1"/>
    </xf>
    <xf numFmtId="0" fontId="77" fillId="6" borderId="0" xfId="0" applyFont="1" applyFill="1" applyAlignment="1">
      <alignment horizontal="left" vertical="top" wrapText="1"/>
    </xf>
    <xf numFmtId="0" fontId="68" fillId="6" borderId="0" xfId="0" applyFont="1" applyFill="1" applyAlignment="1">
      <alignment horizontal="left" vertical="top" wrapText="1"/>
    </xf>
    <xf numFmtId="0" fontId="61" fillId="7" borderId="29" xfId="0" applyFont="1" applyFill="1" applyBorder="1" applyAlignment="1">
      <alignment horizontal="center" vertical="center" wrapText="1"/>
    </xf>
    <xf numFmtId="0" fontId="80" fillId="37" borderId="11" xfId="0" applyFont="1" applyFill="1" applyBorder="1" applyAlignment="1">
      <alignment horizontal="center" vertical="center" wrapText="1"/>
    </xf>
    <xf numFmtId="0" fontId="80" fillId="37" borderId="7" xfId="0" applyFont="1" applyFill="1" applyBorder="1" applyAlignment="1">
      <alignment horizontal="center" vertical="center" wrapText="1"/>
    </xf>
    <xf numFmtId="0" fontId="80" fillId="31" borderId="7" xfId="0" applyFont="1" applyFill="1" applyBorder="1" applyAlignment="1">
      <alignment horizontal="center" vertical="center" wrapText="1"/>
    </xf>
    <xf numFmtId="0" fontId="88" fillId="0" borderId="12" xfId="0" applyFont="1" applyBorder="1" applyAlignment="1">
      <alignment horizontal="left" vertical="center"/>
    </xf>
    <xf numFmtId="0" fontId="88" fillId="0" borderId="15" xfId="0" applyFont="1" applyBorder="1" applyAlignment="1">
      <alignment horizontal="left" vertical="center"/>
    </xf>
    <xf numFmtId="0" fontId="88" fillId="0" borderId="13" xfId="0" applyFont="1" applyBorder="1" applyAlignment="1">
      <alignment horizontal="left" vertical="center"/>
    </xf>
    <xf numFmtId="0" fontId="88" fillId="0" borderId="0" xfId="0" applyFont="1" applyAlignment="1">
      <alignment horizontal="left" vertical="center"/>
    </xf>
    <xf numFmtId="0" fontId="88" fillId="0" borderId="6" xfId="0" applyFont="1" applyBorder="1" applyAlignment="1">
      <alignment horizontal="left" vertical="center"/>
    </xf>
    <xf numFmtId="0" fontId="61" fillId="37" borderId="11" xfId="0" applyFont="1" applyFill="1" applyBorder="1" applyAlignment="1">
      <alignment horizontal="center" vertical="center" wrapText="1"/>
    </xf>
    <xf numFmtId="0" fontId="61" fillId="37" borderId="7" xfId="0" applyFont="1" applyFill="1" applyBorder="1" applyAlignment="1">
      <alignment horizontal="center" vertical="center" wrapText="1"/>
    </xf>
    <xf numFmtId="0" fontId="61" fillId="31" borderId="7" xfId="0" applyFont="1" applyFill="1" applyBorder="1" applyAlignment="1">
      <alignment horizontal="center" vertical="center" wrapText="1"/>
    </xf>
    <xf numFmtId="0" fontId="38" fillId="32" borderId="0" xfId="0" applyFont="1" applyFill="1" applyAlignment="1">
      <alignment horizontal="left"/>
    </xf>
  </cellXfs>
  <cellStyles count="8">
    <cellStyle name="Hyperlink" xfId="2" builtinId="8"/>
    <cellStyle name="Hyperlink 2" xfId="4" xr:uid="{2120106C-E130-40D8-8291-9BECDC596F8C}"/>
    <cellStyle name="Hyperlink 2 2" xfId="7" xr:uid="{1207595C-E2C6-448C-A67F-BDEAB4A939CE}"/>
    <cellStyle name="Normal" xfId="0" builtinId="0" customBuiltin="1"/>
    <cellStyle name="Normal 2" xfId="3" xr:uid="{8CFED0F0-6A45-430E-887A-4C0A7C930502}"/>
    <cellStyle name="Normal 2 2" xfId="6" xr:uid="{01393BCC-D0B0-4241-BB54-5959E92416CB}"/>
    <cellStyle name="Normale 2" xfId="1" xr:uid="{0C08C4F3-6B5B-4D26-BEFD-0D71109568AF}"/>
    <cellStyle name="Percent" xfId="5" builtinId="5"/>
  </cellStyles>
  <dxfs count="46">
    <dxf>
      <font>
        <color rgb="FFFF0000"/>
      </font>
    </dxf>
    <dxf>
      <font>
        <color rgb="FFFF0000"/>
      </font>
    </dxf>
    <dxf>
      <font>
        <color rgb="FFFF0000"/>
      </font>
    </dxf>
    <dxf>
      <font>
        <color theme="1" tint="0.499984740745262"/>
      </font>
    </dxf>
    <dxf>
      <font>
        <color rgb="FFFF0000"/>
      </font>
    </dxf>
    <dxf>
      <font>
        <color theme="1" tint="0.499984740745262"/>
      </font>
    </dxf>
    <dxf>
      <font>
        <color rgb="FFFF0000"/>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FF0000"/>
      </font>
    </dxf>
    <dxf>
      <font>
        <color rgb="FFFF0000"/>
      </font>
    </dxf>
    <dxf>
      <font>
        <color theme="2" tint="-0.499984740745262"/>
      </font>
      <fill>
        <patternFill>
          <bgColor theme="0" tint="-0.14996795556505021"/>
        </patternFill>
      </fill>
    </dxf>
  </dxfs>
  <tableStyles count="0" defaultTableStyle="TableStyleMedium2" defaultPivotStyle="PivotStyleLight16"/>
  <colors>
    <mruColors>
      <color rgb="FFF6F1CA"/>
      <color rgb="FF23559F"/>
      <color rgb="FFEEE5A0"/>
      <color rgb="FFE2F9C7"/>
      <color rgb="FFDBD7E9"/>
      <color rgb="FF7D00DB"/>
      <color rgb="FF540094"/>
      <color rgb="FFE7E9E8"/>
      <color rgb="FF1B232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sv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742950</xdr:colOff>
      <xdr:row>3</xdr:row>
      <xdr:rowOff>78105</xdr:rowOff>
    </xdr:to>
    <xdr:pic>
      <xdr:nvPicPr>
        <xdr:cNvPr id="2" name="Graphic 3">
          <a:extLst>
            <a:ext uri="{FF2B5EF4-FFF2-40B4-BE49-F238E27FC236}">
              <a16:creationId xmlns:a16="http://schemas.microsoft.com/office/drawing/2014/main" id="{C6B584F7-BB52-434C-B018-23B5CAEB61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81000" y="0"/>
          <a:ext cx="742950" cy="6877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1258245</xdr:colOff>
      <xdr:row>4</xdr:row>
      <xdr:rowOff>85752</xdr:rowOff>
    </xdr:to>
    <xdr:pic>
      <xdr:nvPicPr>
        <xdr:cNvPr id="2" name="Picture 1">
          <a:extLst>
            <a:ext uri="{FF2B5EF4-FFF2-40B4-BE49-F238E27FC236}">
              <a16:creationId xmlns:a16="http://schemas.microsoft.com/office/drawing/2014/main" id="{D506A336-1FB6-42E2-9318-94E0E7EA82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7800"/>
          <a:ext cx="1283645" cy="6702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1781812</xdr:colOff>
      <xdr:row>0</xdr:row>
      <xdr:rowOff>106519</xdr:rowOff>
    </xdr:from>
    <xdr:to>
      <xdr:col>2</xdr:col>
      <xdr:colOff>1439863</xdr:colOff>
      <xdr:row>0</xdr:row>
      <xdr:rowOff>582850</xdr:rowOff>
    </xdr:to>
    <xdr:pic>
      <xdr:nvPicPr>
        <xdr:cNvPr id="2" name="Graphic 1">
          <a:extLst>
            <a:ext uri="{FF2B5EF4-FFF2-40B4-BE49-F238E27FC236}">
              <a16:creationId xmlns:a16="http://schemas.microsoft.com/office/drawing/2014/main" id="{AF189190-F68C-43B6-A945-FB1E7884972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50137" y="103344"/>
          <a:ext cx="1858326" cy="476331"/>
        </a:xfrm>
        <a:prstGeom prst="rect">
          <a:avLst/>
        </a:prstGeom>
      </xdr:spPr>
    </xdr:pic>
    <xdr:clientData/>
  </xdr:twoCellAnchor>
  <xdr:twoCellAnchor editAs="oneCell">
    <xdr:from>
      <xdr:col>3</xdr:col>
      <xdr:colOff>721995</xdr:colOff>
      <xdr:row>0</xdr:row>
      <xdr:rowOff>57150</xdr:rowOff>
    </xdr:from>
    <xdr:to>
      <xdr:col>3</xdr:col>
      <xdr:colOff>2466975</xdr:colOff>
      <xdr:row>0</xdr:row>
      <xdr:rowOff>629939</xdr:rowOff>
    </xdr:to>
    <xdr:pic>
      <xdr:nvPicPr>
        <xdr:cNvPr id="3" name="Picture 1" descr="A close up of a sign&#10;&#10;Description automatically generated">
          <a:extLst>
            <a:ext uri="{FF2B5EF4-FFF2-40B4-BE49-F238E27FC236}">
              <a16:creationId xmlns:a16="http://schemas.microsoft.com/office/drawing/2014/main" id="{0AEF7BFA-C07E-43D3-94B1-EFAAACD1E5B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74945" y="57150"/>
          <a:ext cx="1741805" cy="572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343372</xdr:colOff>
      <xdr:row>2</xdr:row>
      <xdr:rowOff>80357</xdr:rowOff>
    </xdr:to>
    <xdr:pic>
      <xdr:nvPicPr>
        <xdr:cNvPr id="3" name="Picture 2">
          <a:extLst>
            <a:ext uri="{FF2B5EF4-FFF2-40B4-BE49-F238E27FC236}">
              <a16:creationId xmlns:a16="http://schemas.microsoft.com/office/drawing/2014/main" id="{D075A563-39FD-422D-85E5-9D921F5B16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08" y="94777"/>
          <a:ext cx="938285" cy="4495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361519</xdr:colOff>
      <xdr:row>2</xdr:row>
      <xdr:rowOff>165410</xdr:rowOff>
    </xdr:to>
    <xdr:pic>
      <xdr:nvPicPr>
        <xdr:cNvPr id="2" name="Picture 1">
          <a:extLst>
            <a:ext uri="{FF2B5EF4-FFF2-40B4-BE49-F238E27FC236}">
              <a16:creationId xmlns:a16="http://schemas.microsoft.com/office/drawing/2014/main" id="{DF1963EC-0371-4791-9175-9405504511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08" y="94777"/>
          <a:ext cx="947668" cy="4485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364055</xdr:colOff>
      <xdr:row>2</xdr:row>
      <xdr:rowOff>155399</xdr:rowOff>
    </xdr:to>
    <xdr:pic>
      <xdr:nvPicPr>
        <xdr:cNvPr id="2" name="Picture 1">
          <a:extLst>
            <a:ext uri="{FF2B5EF4-FFF2-40B4-BE49-F238E27FC236}">
              <a16:creationId xmlns:a16="http://schemas.microsoft.com/office/drawing/2014/main" id="{38548F8F-9449-49F5-BB98-B7ACD208CD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83" y="94777"/>
          <a:ext cx="970528" cy="517727"/>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B35AD107-8AA7-464C-A2EE-EB3D18CC3B6E}"/>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64290DAD-8756-4D4B-9309-D39D14CAFAC9}"/>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E58D7E3B-FA33-458F-A95D-B29770E84AB4}">
    <nsvFilter filterId="{3F6EA64C-FCBC-4688-B642-CDE419C8D235}" ref="A1:U136" tableId="0"/>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9930AB1D-B52D-4F8F-B4B0-8E096668B052}">
    <nsvFilter filterId="{0EEFEF68-C005-43D8-9563-17ED9554B767}" ref="A1:V40" tableId="0"/>
  </namedSheetView>
</namedSheetViews>
</file>

<file path=xl/namedSheetViews/namedSheetView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U" id="{0FB4E761-2C32-4D8E-9E7A-8B79D5D6B009}">
    <nsvFilter filterId="{D51A6797-E2E0-4FA1-9083-146F6D8E4777}" ref="A2:U130" tableId="0"/>
  </namedSheetView>
  <namedSheetView name="ZK" id="{9B4CC8B2-CC70-465B-B06B-1352985F83D2}">
    <nsvFilter filterId="{D51A6797-E2E0-4FA1-9083-146F6D8E4777}" ref="A2:U130" tableId="0">
      <columnFilter colId="0">
        <filter colId="0">
          <x:filters>
            <x:filter val="101-2"/>
          </x:filters>
        </filter>
      </columnFilter>
    </nsvFilter>
  </namedSheetView>
</namedSheetViews>
</file>

<file path=xl/persons/person.xml><?xml version="1.0" encoding="utf-8"?>
<personList xmlns="http://schemas.microsoft.com/office/spreadsheetml/2018/threadedcomments" xmlns:x="http://schemas.openxmlformats.org/spreadsheetml/2006/main">
  <person displayName="Ben Holman" id="{D3F13995-6A41-4BEA-BA96-4DA1FBC79C3F}" userId="ben.holman@cdp.net" providerId="PeoplePicker"/>
  <person displayName="Laisa Carvalho" id="{6143047B-42B4-44C3-972A-AAFB9B2E3719}" userId="laisa.carvalho@cdp.net" providerId="PeoplePicker"/>
  <person displayName="Megan Connolly" id="{682DA20E-1FEA-48CC-A978-4AE273C02E6F}" userId="megan.connolly@cdp.net" providerId="PeoplePicker"/>
  <person displayName="Stephen McAdam" id="{FE661DA0-05A6-477C-AE91-CF78386415A6}" userId="stephen.mcadam@cdp.net" providerId="PeoplePicker"/>
  <person displayName="Marilena Avramidi" id="{84285F4F-3569-42AC-A509-6D96426C0FDE}" userId="Marilena.Avramidi@cdp.net" providerId="PeoplePicker"/>
  <person displayName="Sudhiksha Unnikrishnan" id="{A0C406DA-0A49-4AF6-BE54-C6AB4445978B}" userId="sudhiksha.unnikrishnan@cdp.net" providerId="PeoplePicker"/>
  <person displayName="Ben Holman" id="{AB3E9776-6FE4-43AF-9484-9870D341B11F}" userId="S::ben.holman@cdp.net::214ab003-c019-4d5a-a9a2-a8966e6f964e" providerId="AD"/>
  <person displayName="Matilda Moss" id="{F989273A-EB88-4EA5-BB94-15E699A6D691}" userId="S::matilda.moss@cdp.net::7eec9414-08ee-45c8-afd8-d85afe2f0eb0" providerId="AD"/>
  <person displayName="Isabella Grace" id="{02A62C72-1454-41C6-A3D3-234A21754FC5}" userId="S::Isabella.Grace@cdp.net::7667efac-8707-4cc0-9ff7-7198cd48b131" providerId="AD"/>
  <person displayName="Laisa Carvalho" id="{57D2FAD0-1E4C-488A-A17F-FC672AD73BE3}" userId="S::laisa.carvalho@cdp.net::550b64f7-3db7-4983-b37f-2f51600f131a" providerId="AD"/>
  <person displayName="Megan Connolly" id="{78814AA6-CD4C-4FF3-BDDC-480A3DDB2002}" userId="S::megan.connolly@cdp.net::282a4e74-0893-4866-ac10-e607e4303e94" providerId="AD"/>
  <person displayName="Stephen McAdam" id="{32E3766E-CD4C-4384-9F88-2A822D5D3075}" userId="S::stephen.mcadam@cdp.net::a7bd7a4e-b087-4407-9696-3030979b4ae3" providerId="AD"/>
  <person displayName="Marilena Avramidi" id="{5EBEA47F-9F93-45F7-9616-3C4B467A4F7E}" userId="S::Marilena.Avramidi@cdp.net::65b73294-6943-431a-aef1-63f9448f47c9" providerId="AD"/>
  <person displayName="Marilena Avramidi" id="{EE242041-631A-4A98-BE2F-D308C114DA1C}" userId="S::marilena.avramidi@cdp.net::65b73294-6943-431a-aef1-63f9448f47c9" providerId="AD"/>
  <person displayName="Sudhiksha Unnikrishnan" id="{D3DF658E-B43E-4309-80AB-FB993B7815A8}" userId="S::sudhiksha.unnikrishnan@cdp.net::06b5f42c-6fbc-47c4-bd30-0bf24b45a0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R5" dT="2024-10-29T12:36:06.65" personId="{5EBEA47F-9F93-45F7-9616-3C4B467A4F7E}" id="{E3F984BE-C5E1-4B51-95A1-586267B6E5A3}">
    <text>@Stephen McAdam I’m realising the only general question on these is 5.4.1, is there another CAPEX/OPEX or R&amp;D question that is not sector-specific that I’m missing?</text>
    <mentions>
      <mention mentionpersonId="{FE661DA0-05A6-477C-AE91-CF78386415A6}" mentionId="{FFBF71E6-28D0-419A-ABAE-C8602AB2FEFD}" startIndex="0" length="15"/>
    </mentions>
  </threadedComment>
  <threadedComment ref="L6" dT="2024-10-23T13:03:24.17" personId="{5EBEA47F-9F93-45F7-9616-3C4B467A4F7E}" id="{061B273E-FC0F-41B9-89DE-D416A1DF0956}" done="1">
    <text>@Sudhiksha Unnikrishnan Does this count as full or partial alignment? Since overseeing the transition plan is one dropdown that could be selected in C6 it seems like this matches our ‘partial alignment’ definition below but I’m also debating whether it could count as full given there would be no further steps for us to align even more
(Partial: The CDP questionnaire enables part of the disclosure required in line with a the GRI standard or the discloser "could provide" response if they wish to but CDP doesn't guide the discloser to specifically make the disclosure requirement.”)</text>
    <mentions>
      <mention mentionpersonId="{A0C406DA-0A49-4AF6-BE54-C6AB4445978B}" mentionId="{2F78BF64-2A55-4590-B4F4-2619D496041E}" startIndex="0" length="23"/>
    </mentions>
  </threadedComment>
  <threadedComment ref="L39" dT="2024-10-25T12:11:29.46" personId="{5EBEA47F-9F93-45F7-9616-3C4B467A4F7E}" id="{29D8270B-4ACA-499A-957D-1B47B77B8FEE}" done="1">
    <text>@Megan Connolly Would you say this is no alignment or N/A?</text>
    <mentions>
      <mention mentionpersonId="{682DA20E-1FEA-48CC-A978-4AE273C02E6F}" mentionId="{B6F5F694-7F6B-4096-9044-40C95CA9E50F}" startIndex="0" length="15"/>
    </mentions>
  </threadedComment>
  <threadedComment ref="L39" dT="2024-10-25T15:49:52.25" personId="{78814AA6-CD4C-4FF3-BDDC-480A3DDB2002}" id="{CE504579-5FBF-4387-9345-02F3667DB490}" parentId="{29D8270B-4ACA-499A-957D-1B47B77B8FEE}">
    <text>I’ve actually updated this to full and added it in. I initially treated it as a leading sentence but I think alignment makes sense on a second look</text>
  </threadedComment>
  <threadedComment ref="J59" dT="2024-10-29T14:58:23.16" personId="{5EBEA47F-9F93-45F7-9616-3C4B467A4F7E}" id="{440E247F-3653-45FD-904D-EE2C037BADF4}">
    <text>@Megan Connolly does it make sense to also map C1 of 7.15.1 here?</text>
    <mentions>
      <mention mentionpersonId="{682DA20E-1FEA-48CC-A978-4AE273C02E6F}" mentionId="{08CA7334-122C-4BEB-8604-E7167658627E}" startIndex="0" length="15"/>
    </mentions>
  </threadedComment>
  <threadedComment ref="J104" dT="2024-10-29T11:01:09.92" personId="{5EBEA47F-9F93-45F7-9616-3C4B467A4F7E}" id="{8304E88B-9467-47EC-BA56-272B83F576B1}" done="1">
    <text xml:space="preserve">@Stephen McAdam which columns are mapped here? </text>
    <mentions>
      <mention mentionpersonId="{FE661DA0-05A6-477C-AE91-CF78386415A6}" mentionId="{22B1DDE8-B51E-42F1-B227-BAA4788A8B88}" startIndex="0" length="15"/>
    </mentions>
  </threadedComment>
  <threadedComment ref="J104" dT="2024-10-29T11:04:45.03" personId="{32E3766E-CD4C-4384-9F88-2A822D5D3075}" id="{384E6BE3-4294-4541-8AD3-ACC046AAF74E}" parentId="{8304E88B-9467-47EC-BA56-272B83F576B1}">
    <text>It's not actually a column that gives the information but the question itself. The request is for companies to say what scopes are included, our question says that it is just scope 1 and 2. So by providing an intensity here, they are automatically reporting which intensities are included</text>
  </threadedComment>
  <threadedComment ref="J104" dT="2024-10-29T12:45:01.32" personId="{5EBEA47F-9F93-45F7-9616-3C4B467A4F7E}" id="{7CAE090C-1228-42F9-B321-1E292A799C32}" parentId="{8304E88B-9467-47EC-BA56-272B83F576B1}">
    <text>I see, I’ll update to N/A at the column level then. Thank you</text>
  </threadedComment>
  <threadedComment ref="P107" dT="2024-11-21T16:53:40.51" personId="{5EBEA47F-9F93-45F7-9616-3C4B467A4F7E}" id="{CCD9D826-D1B8-41A6-A7C4-57CDA62143C8}">
    <text>@Megan Connolly we must have raised these in a meeting but I’m surprised I haven’t marked WG here, any chance you could please take a quick look at these 3 rows requesting further review in section CC-5 to be 100% sure? Thanks in advance!</text>
    <mentions>
      <mention mentionpersonId="{682DA20E-1FEA-48CC-A978-4AE273C02E6F}" mentionId="{988D8DE0-4536-4C4D-B8B2-39B96FFAB17F}" startIndex="0" length="15"/>
    </mentions>
  </threadedComment>
  <threadedComment ref="L130" dT="2024-10-25T11:33:58.21" personId="{5EBEA47F-9F93-45F7-9616-3C4B467A4F7E}" id="{E34FC6C1-159B-4C23-9385-59396F7EBA8A}" done="1">
    <text xml:space="preserve">@Megan Connolly there was no alignment label here but I’m assuming it’s full? </text>
    <mentions>
      <mention mentionpersonId="{682DA20E-1FEA-48CC-A978-4AE273C02E6F}" mentionId="{BB94D7AF-DF94-4CF9-BC2F-65F04F5FFC53}" startIndex="0" length="15"/>
    </mentions>
  </threadedComment>
  <threadedComment ref="L130" dT="2024-10-25T15:51:12.93" personId="{78814AA6-CD4C-4FF3-BDDC-480A3DDB2002}" id="{E1697E1F-8214-4864-A42F-5263BEF8480C}" parentId="{E34FC6C1-159B-4C23-9385-59396F7EBA8A}">
    <text>Have updtaed this now</text>
  </threadedComment>
</ThreadedComments>
</file>

<file path=xl/threadedComments/threadedComment2.xml><?xml version="1.0" encoding="utf-8"?>
<ThreadedComments xmlns="http://schemas.microsoft.com/office/spreadsheetml/2018/threadedcomments" xmlns:x="http://schemas.openxmlformats.org/spreadsheetml/2006/main">
  <threadedComment ref="J8" dT="2024-11-18T12:01:31.69" personId="{5EBEA47F-9F93-45F7-9616-3C4B467A4F7E}" id="{081AF795-07F8-4AF3-BAE4-FEF831317B8A}" done="1">
    <text xml:space="preserve">7.30.6 - C1? </text>
  </threadedComment>
  <threadedComment ref="J8" dT="2024-11-18T12:03:40.86" personId="{5EBEA47F-9F93-45F7-9616-3C4B467A4F7E}" id="{8EFF2849-BCEA-46C7-A30C-04614C082173}" parentId="{081AF795-07F8-4AF3-BAE4-FEF831317B8A}">
    <text>7.30.7 should this correspond to total only or also col 3-7?</text>
  </threadedComment>
  <threadedComment ref="J8" dT="2024-11-18T15:37:21.40" personId="{5EBEA47F-9F93-45F7-9616-3C4B467A4F7E}" id="{AC99FA4A-5F1F-47A1-B4AA-4F9406BA3D79}" parentId="{081AF795-07F8-4AF3-BAE4-FEF831317B8A}">
    <text xml:space="preserve">for 7.30.7 and 7.30.8 activities should be mapped to C3-C7 and C3-C6 </text>
  </threadedComment>
  <threadedComment ref="J9" dT="2024-11-19T09:56:03.86" personId="{5EBEA47F-9F93-45F7-9616-3C4B467A4F7E}" id="{94D00204-0C2E-41E3-A519-ABEA874F0028}">
    <text>Previously mapped to:
7.30.9 
C1 - Total Gross generation (MWh)
7.30.10
C2 - Generation that is consumed inside the cement sector boundary
7.30.11
C1 - Total gross generation inside chemicals sector boundary (MWh)</text>
  </threadedComment>
  <threadedComment ref="J10" dT="2024-11-19T10:01:59.23" personId="{5EBEA47F-9F93-45F7-9616-3C4B467A4F7E}" id="{A1086169-9B23-470B-B8E9-935DE3331CD5}">
    <text>Previously mapped to:
7.30.9 - C1
7.30.10 - C2
7.30.11 - C1
7.30.12 - C1
7.30.13 - C1</text>
  </threadedComment>
  <threadedComment ref="J11" dT="2024-11-19T10:09:47.84" personId="{5EBEA47F-9F93-45F7-9616-3C4B467A4F7E}" id="{7E27F46E-F1ED-45FE-ADA0-BB886E208D93}">
    <text>Map to 7.30.11/13 - C3, C4</text>
  </threadedComment>
</ThreadedComments>
</file>

<file path=xl/threadedComments/threadedComment3.xml><?xml version="1.0" encoding="utf-8"?>
<ThreadedComments xmlns="http://schemas.microsoft.com/office/spreadsheetml/2018/threadedcomments" xmlns:x="http://schemas.openxmlformats.org/spreadsheetml/2006/main">
  <threadedComment ref="I3" dT="2024-08-19T19:37:20.21" personId="{D3DF658E-B43E-4309-80AB-FB993B7815A8}" id="{DFE9F7D9-DC03-4542-89AD-356A6615C214}" done="1">
    <text>@Marilena, agree with Ben that we can remove all questions other than 4.6.1 from the mapping here. Happy to implement if you agree.</text>
    <mentions>
      <mention mentionpersonId="{84285F4F-3569-42AC-A509-6D96426C0FDE}" mentionId="{EAD79026-832E-4085-8894-DB19FBC01C30}" startIndex="0" length="9"/>
    </mentions>
  </threadedComment>
  <threadedComment ref="I3" dT="2024-08-27T09:59:50.99" personId="{5EBEA47F-9F93-45F7-9616-3C4B467A4F7E}" id="{9188F974-1610-4837-A8C1-0ADF6BDE0CEA}" parentId="{DFE9F7D9-DC03-4542-89AD-356A6615C214}">
    <text>Implemented, thank you!</text>
  </threadedComment>
  <threadedComment ref="T5" dT="2024-08-27T10:03:42.09" personId="{5EBEA47F-9F93-45F7-9616-3C4B467A4F7E}" id="{8694EC88-3206-4F76-87D4-6965104DDBA3}" done="1">
    <text>@Sudhiksha Unnikrishnan how would you suggest we best capture this in this mapping document?</text>
    <mentions>
      <mention mentionpersonId="{A0C406DA-0A49-4AF6-BE54-C6AB4445978B}" mentionId="{5718962F-D205-4245-9712-D560186A9165}" startIndex="0" length="23"/>
    </mentions>
  </threadedComment>
  <threadedComment ref="T5" dT="2024-08-28T21:11:35.77" personId="{D3DF658E-B43E-4309-80AB-FB993B7815A8}" id="{46D74B6C-1015-4116-AC9E-4E69E61B16DF}" parentId="{8694EC88-3206-4F76-87D4-6965104DDBA3}">
    <text xml:space="preserve">This is tricky given the all-encompassing nature of the requirement. However, given there is scope to align further, lets perhaps mark this as partial to indicate that there is scope to align further. Would you agree with this approach?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text>
  </threadedComment>
  <threadedComment ref="T5" dT="2024-08-29T08:41:56.18" personId="{5EBEA47F-9F93-45F7-9616-3C4B467A4F7E}" id="{FFED6DD7-540A-40C6-9D2C-B75A2E73CA95}" parentId="{8694EC88-3206-4F76-87D4-6965104DDBA3}">
    <text>Great points, let's revert to partial</text>
  </threadedComment>
  <threadedComment ref="L8" dT="2024-08-19T15:08:19.33" personId="{5EBEA47F-9F93-45F7-9616-3C4B467A4F7E}" id="{64CFFFFD-3D35-43AF-80E2-B5AE4FE5245C}" done="1">
    <text>@Marilena Avramidi check if this should be full (as long as base year is captured)</text>
    <mentions>
      <mention mentionpersonId="{84285F4F-3569-42AC-A509-6D96426C0FDE}" mentionId="{2AFC4AC5-D10C-49BA-B291-377AB7398F63}" startIndex="0" length="18"/>
    </mentions>
  </threadedComment>
  <threadedComment ref="L8" dT="2024-08-19T19:44:05.66" personId="{D3DF658E-B43E-4309-80AB-FB993B7815A8}" id="{AB5D54FF-469A-4B2B-A4D0-B66979ACEA25}" parentId="{64CFFFFD-3D35-43AF-80E2-B5AE4FE5245C}">
    <text>Seems like it can be full given base year is captured across. Perhaps we can include a comment on the format.</text>
  </threadedComment>
  <threadedComment ref="L8" dT="2024-08-27T09:51:07.53" personId="{5EBEA47F-9F93-45F7-9616-3C4B467A4F7E}" id="{A99B7024-0F16-4778-806C-3B90E2FEC350}" parentId="{64CFFFFD-3D35-43AF-80E2-B5AE4FE5245C}">
    <text>I've updated both to full and reflected our thinking in "comment on alignment"</text>
  </threadedComment>
  <threadedComment ref="T12" dT="2024-08-27T10:26:15.93" personId="{5EBEA47F-9F93-45F7-9616-3C4B467A4F7E}" id="{7CE4A9A8-4DF2-42EE-8855-26063CA50D7B}" done="1">
    <text xml:space="preserve">@Ben Holman @Sudhiksha Unnikrishnan given the main questions with very explicit links to this requirement are 11.13 and 11.13.1 does it still make sense to include all these additional questions in the mapped columns? There's already quite a lot and we'd be adding even more, my opinion is to only include 11.13-11.13.1 plus some of the strongest links and reference the rest in the "comment on alignment" column instead. </text>
    <mentions>
      <mention mentionpersonId="{D3F13995-6A41-4BEA-BA96-4DA1FBC79C3F}" mentionId="{7880CF41-08A1-4BC3-AA3E-CC9FEB0D71F9}" startIndex="0" length="11"/>
      <mention mentionpersonId="{A0C406DA-0A49-4AF6-BE54-C6AB4445978B}" mentionId="{52ABAB3E-37CD-4851-B925-A3779A48CE9E}" startIndex="12" length="23"/>
    </mentions>
  </threadedComment>
  <threadedComment ref="T12" dT="2024-08-27T10:26:53.38" personId="{5EBEA47F-9F93-45F7-9616-3C4B467A4F7E}" id="{5B823DBD-ACA5-4C07-A31B-14C196F8289F}" parentId="{7CE4A9A8-4DF2-42EE-8855-26063CA50D7B}">
    <text>Can we confirm the approach re this whole section that requests details about descriptions of actions?</text>
  </threadedComment>
  <threadedComment ref="T12" dT="2024-08-27T16:00:34.55" personId="{AB3E9776-6FE4-43AF-9484-9870D341B11F}" id="{170A26C1-1576-4DF5-A60D-491F6ED91054}" parentId="{7CE4A9A8-4DF2-42EE-8855-26063CA50D7B}">
    <text>No strong objection from me.</text>
  </threadedComment>
  <threadedComment ref="T12" dT="2024-08-29T12:31:08.91" personId="{D3DF658E-B43E-4309-80AB-FB993B7815A8}" id="{96E8C101-05E7-4D46-8579-035E77452800}" parentId="{7CE4A9A8-4DF2-42EE-8855-26063CA50D7B}">
    <text>Agree with this approach too</text>
  </threadedComment>
  <threadedComment ref="T13" dT="2024-08-19T15:22:42.31" personId="{5EBEA47F-9F93-45F7-9616-3C4B467A4F7E}" id="{D8951368-FFB2-4DAD-8C6F-8487A29E8763}" done="1">
    <text>@Sudhiksha Unnikrishnan please review my comment in column T (which I've also added under "comment on alignment") in case you disagree.</text>
    <mentions>
      <mention mentionpersonId="{A0C406DA-0A49-4AF6-BE54-C6AB4445978B}" mentionId="{3A5A64A2-BAEE-44AC-A4F3-C2DA409B2282}" startIndex="0" length="23"/>
    </mentions>
  </threadedComment>
  <threadedComment ref="T13" dT="2024-08-29T20:59:39.76" personId="{D3DF658E-B43E-4309-80AB-FB993B7815A8}" id="{1644B0C7-1E87-4C8E-815D-8E34AC539BB5}" parentId="{D8951368-FFB2-4DAD-8C6F-8487A29E8763}">
    <text xml:space="preserve">Noting that discussion during the call we had considered marking this as full since CDP doesn't use "goals" however, given the requirement seeks for Goals and there are separate requirements for targets in the standard, agree with keeping this as partial from the perspective of difference in semantics (and subsequently scope). </text>
  </threadedComment>
  <threadedComment ref="S18" dT="2024-08-19T09:40:41.48" personId="{5EBEA47F-9F93-45F7-9616-3C4B467A4F7E}" id="{3C5F62A8-FA6E-42C6-9428-4F8D47F967A0}" done="1">
    <text>@Ben Holman hi, any chance you could take another quick look at rows 18-19 please?</text>
    <mentions>
      <mention mentionpersonId="{D3F13995-6A41-4BEA-BA96-4DA1FBC79C3F}" mentionId="{36375991-554D-47D3-8CB2-8EE43CFB2188}" startIndex="0" length="11"/>
    </mentions>
  </threadedComment>
  <threadedComment ref="S18" dT="2024-08-19T10:35:40.09" personId="{AB3E9776-6FE4-43AF-9484-9870D341B11F}" id="{1E8B4735-3FB6-4A63-84E7-16FD1A7A5C2F}" parentId="{3C5F62A8-FA6E-42C6-9428-4F8D47F967A0}">
    <text>Done</text>
  </threadedComment>
  <threadedComment ref="T19" dT="2024-08-27T10:28:24.93" personId="{5EBEA47F-9F93-45F7-9616-3C4B467A4F7E}" id="{28B30B5E-FDA8-4566-8FD6-65DA36B88471}" done="1">
    <text>@Ben Holman hi, re this comment - even if the requirements are captured through sector-specific questions we mark alignment as full if applicable in this specific mapping exercise. Would you say that 101-2 b (i) and (ii) are captured fully?</text>
    <mentions>
      <mention mentionpersonId="{D3F13995-6A41-4BEA-BA96-4DA1FBC79C3F}" mentionId="{D8E64720-DD1E-40D0-9A9E-DAC1899EB6C1}" startIndex="0" length="11"/>
    </mentions>
  </threadedComment>
  <threadedComment ref="T19" dT="2024-08-27T10:29:01.96" personId="{5EBEA47F-9F93-45F7-9616-3C4B467A4F7E}" id="{DC329DB6-E505-4D38-B170-4195B072D802}" parentId="{28B30B5E-FDA8-4566-8FD6-65DA36B88471}">
    <text>Also to confirm, you agree with the questions/columns mapped? I remember checking this with you earlier but unsure whether this changed a lot after ZK's review</text>
  </threadedComment>
  <threadedComment ref="T19" dT="2024-08-27T16:32:02.01" personId="{AB3E9776-6FE4-43AF-9484-9870D341B11F}" id="{C5D25859-59E0-4223-932F-42F066B39752}" parentId="{28B30B5E-FDA8-4566-8FD6-65DA36B88471}">
    <text>Probably not full actually as the mining projects disclosure doesn’t follow the same principles as GRI does for sites with significant impacts.
I agree with the questions mapped.</text>
  </threadedComment>
  <threadedComment ref="T19" dT="2024-08-28T11:22:54.16" personId="{5EBEA47F-9F93-45F7-9616-3C4B467A4F7E}" id="{1AD4F153-9354-4F64-B1F4-8797576445C4}" parentId="{28B30B5E-FDA8-4566-8FD6-65DA36B88471}">
    <text>Wonderful, will add to "comment on alignment". Thank you!</text>
  </threadedComment>
  <threadedComment ref="J33" dT="2024-07-26T13:41:03.12" personId="{57D2FAD0-1E4C-488A-A17F-FC672AD73BE3}" id="{11A634CF-C914-4CF5-87A9-F46B412F3D7B}" done="1">
    <text>@Sudhiksha Unnikrishnan how to indicate Columns (C) from a question that only relates and therefore no columns aligned? I indicated with "no alignment" but can just not mention the question in this column</text>
    <mentions>
      <mention mentionpersonId="{A0C406DA-0A49-4AF6-BE54-C6AB4445978B}" mentionId="{6118FBD8-69EB-464E-93C4-E82632A23B92}" startIndex="0" length="23"/>
    </mentions>
  </threadedComment>
  <threadedComment ref="R33" dT="2024-08-08T10:54:39.64" personId="{F989273A-EB88-4EA5-BB94-15E699A6D691}" id="{30C6EE37-BDA3-4CD8-A4A8-D60287773356}" done="1">
    <text>@Marilena Avramidi based on my comments, do you thin we could be fully aligned to 101-4? We ask how they IDENTIFY suppliers who could have an impact. But I suppose not specifically biodiversity.</text>
    <mentions>
      <mention mentionpersonId="{84285F4F-3569-42AC-A509-6D96426C0FDE}" mentionId="{D3BD0DCF-C9BF-4A44-B98E-54D71EBF7FCC}" startIndex="0" length="18"/>
    </mentions>
  </threadedComment>
  <threadedComment ref="R33" dT="2024-08-19T12:36:12.22" personId="{5EBEA47F-9F93-45F7-9616-3C4B467A4F7E}" id="{3565160B-02A8-4FE1-A28E-F685AA2B13E2}" parentId="{30C6EE37-BDA3-4CD8-A4A8-D60287773356}">
    <text>I don't think we fully align because we don't address products/services in 2.2.2 - we’re also not fully capturing the 'most significant' impacts properly
- but despite these there is quite a high alignment.</text>
  </threadedComment>
  <threadedComment ref="D34" dT="2024-08-09T10:06:53.43" personId="{5EBEA47F-9F93-45F7-9616-3C4B467A4F7E}" id="{BE5A6A61-CE20-4D30-87BA-8C65310D97ED}" done="1">
    <text>Check alignment with 11.9.1</text>
  </threadedComment>
  <threadedComment ref="D34" dT="2024-08-14T11:04:01.00" personId="{AB3E9776-6FE4-43AF-9484-9870D341B11F}" id="{6934CEAE-A132-4884-9695-D088BE8704BB}" parentId="{BE5A6A61-CE20-4D30-87BA-8C65310D97ED}">
    <text>11.9.1 would be a little bit of a stretch. Organizations may provide locational information in the text column, so if you think that’s enough include it then that’s fine with me.</text>
  </threadedComment>
  <threadedComment ref="D34" dT="2024-08-14T11:10:42.03" personId="{AB3E9776-6FE4-43AF-9484-9870D341B11F}" id="{5259A844-67A5-4FB0-A2F3-8D318A78800D}" parentId="{BE5A6A61-CE20-4D30-87BA-8C65310D97ED}">
    <text>That being said, 11.9.1 asks for the Mining Project ID and the locations of the Mining Project are disclosed in 1.18, so I think it is fine to include this question.</text>
  </threadedComment>
  <threadedComment ref="T35" dT="2024-08-19T14:41:07.88" personId="{5EBEA47F-9F93-45F7-9616-3C4B467A4F7E}" id="{342B40C5-5EED-4AC8-975B-650A9163172E}" done="1">
    <text>@Ben Holman the way I see it it's a stretch to include 11.4.1 here - the recommendation is about the location of sites with most significant impacts, I think 11.4.1 has the exact reverse approach (any activities in/near sensitive areas regardless of impact). Thoughts?</text>
    <mentions>
      <mention mentionpersonId="{D3F13995-6A41-4BEA-BA96-4DA1FBC79C3F}" mentionId="{98A82EEA-185A-420D-8E98-5309253FBFE0}" startIndex="0" length="11"/>
    </mentions>
  </threadedComment>
  <threadedComment ref="T35" dT="2024-08-27T16:36:21.85" personId="{AB3E9776-6FE4-43AF-9484-9870D341B11F}" id="{9DFE3190-16CF-4D5A-BFFE-BCAD10AF8E29}" parentId="{342B40C5-5EED-4AC8-975B-650A9163172E}">
    <text>Fair point, although column 8 “Indicate whether any of your organization’s activities located in or near to the selected area could negatively affect biodiversity ” feeds into this ask, so could be mapped as partial for 11.4.1? Either way alignment is weak.</text>
  </threadedComment>
  <threadedComment ref="R37" dT="2024-08-08T11:58:37.89" personId="{02A62C72-1454-41C6-A3D3-234A21754FC5}" id="{BB9AF72F-3401-4371-8DC7-5FDB910CD2F0}" done="1">
    <text>@Marilena Avramidi same issue as column 40 - 101-5 b states "for each site reported under 101-5-a" so should this be chnaged to partial?</text>
    <mentions>
      <mention mentionpersonId="{84285F4F-3569-42AC-A509-6D96426C0FDE}" mentionId="{951B7B05-B5B0-48E6-8643-DAA20A8C32BA}" startIndex="0" length="18"/>
    </mentions>
  </threadedComment>
  <threadedComment ref="D39" dT="2024-08-09T18:10:05.93" personId="{D3DF658E-B43E-4309-80AB-FB993B7815A8}" id="{4F65B755-6D0E-418A-AD1E-5315E391E3D0}">
    <text>@Marilena Avramidi, just noting that for enumerations (this can be thought about as MCQ), we would have to run a review in terms of if our questionnaire covers all options, in all possibility we have already accounted for this but we can double check when we do the review. This row is an example where in the standard all the options are listed (in this workbook its indicated in column F), pasting the excerpt for easy reference-
for each site reported under 101-5-a, report whether it is in or near an ecologically
sensitive area, the distance to these areas, and whether these are:
i. areas of biodiversity importance;
ii. areas of high ecosystem integrity;
iii. areas of rapid decline in ecosystem integrity;
iv. areas of high physical water risks;
areas important for the delivery of ecosystem service benefits to Indigenous
Peoples, local communities, and other stakeholders;</text>
    <mentions>
      <mention mentionpersonId="{84285F4F-3569-42AC-A509-6D96426C0FDE}" mentionId="{F51F203F-DC72-442B-AAF3-6ACF1D9E2EFC}" startIndex="0" length="18"/>
    </mentions>
  </threadedComment>
  <threadedComment ref="R40" dT="2024-08-08T11:48:56.42" personId="{02A62C72-1454-41C6-A3D3-234A21754FC5}" id="{4D1E1887-3765-41A0-9BB4-FB44CFF6D975}" done="1">
    <text>@Marilena Avramidi put this as full alignment but as the GRI requiremnt is dependant on 101-5a not sure if this should be chnaged to partial "report the activities that take place in each site reported under 101-5-a"</text>
    <mentions>
      <mention mentionpersonId="{84285F4F-3569-42AC-A509-6D96426C0FDE}" mentionId="{2F9A5D9F-93F6-4C8E-B439-ED6F9D47A421}" startIndex="0" length="18"/>
    </mentions>
  </threadedComment>
  <threadedComment ref="D41" dT="2024-08-29T10:50:45.40" personId="{5EBEA47F-9F93-45F7-9616-3C4B467A4F7E}" id="{4A5F0041-5F03-46F2-BB20-01EFEA58A2D8}" done="1">
    <text>@Ben Holman sorry to bring you back into this, do you think there are any Forests questions where this could be relevant at all via sourced commodities by any chance? Even eg 1.22 because in theory it addresses commodities with the potential of a high impact etc? Not sure if indicating a correspondence to anything would be a stretch but may be good to have a few ideas about where to start if we want to develop this further</text>
    <mentions>
      <mention mentionpersonId="{D3F13995-6A41-4BEA-BA96-4DA1FBC79C3F}" mentionId="{F610EA41-7CC8-494C-8C0D-30C35E7A90D9}" startIndex="0" length="11"/>
    </mentions>
  </threadedComment>
  <threadedComment ref="D41" dT="2024-08-29T17:07:35.50" personId="{AB3E9776-6FE4-43AF-9484-9870D341B11F}" id="{2B1D61A8-DC38-4CF5-8FE7-8B947D10A236}" parentId="{4A5F0041-5F03-46F2-BB20-01EFEA58A2D8}">
    <text>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Finally, the guidance refers to providing details on the traceability of products, so could be worth mapping the traceability question in the forests module.</text>
  </threadedComment>
  <threadedComment ref="T51" dT="2024-08-14T13:03:09.86" personId="{AB3E9776-6FE4-43AF-9484-9870D341B11F}" id="{5E740F75-F0A2-4B7F-BC72-AABCA531BB96}" done="1">
    <text>@Marilena Avramidi The parent question for this specifies “deforestation and conversion of other natural ecosystems” - would say this isn’t covered.</text>
    <mentions>
      <mention mentionpersonId="{84285F4F-3569-42AC-A509-6D96426C0FDE}" mentionId="{55FF7DDC-C7A8-4D8E-8E8D-99A52EF7515D}" startIndex="0" length="18"/>
    </mentions>
  </threadedComment>
  <threadedComment ref="I52" dT="2024-08-27T13:55:45.38" personId="{5EBEA47F-9F93-45F7-9616-3C4B467A4F7E}" id="{6D5C3B66-8AF7-4598-94E2-CB60F4B002B8}" done="1">
    <text>@Ben Holman would you agree with leaving 8.10.1 in column I for requirements 106-a (i) even where there is no alignment since this question relates to this, while removing it completely from 106-a (ii) since as you said we don't capture intensively used ecosystems?</text>
    <mentions>
      <mention mentionpersonId="{D3F13995-6A41-4BEA-BA96-4DA1FBC79C3F}" mentionId="{8A217B21-EC99-48DB-A77E-4F3DC84AF436}" startIndex="0" length="11"/>
    </mentions>
  </threadedComment>
  <threadedComment ref="I52" dT="2024-08-27T16:45:45.20" personId="{AB3E9776-6FE4-43AF-9484-9870D341B11F}" id="{215B1727-9C16-46C0-A3B6-DAC9884F43DC}" parentId="{6D5C3B66-8AF7-4598-94E2-CB60F4B002B8}">
    <text>If the tag remains “No alignment” then I am happy with this approach</text>
  </threadedComment>
  <threadedComment ref="C65" dT="2024-08-09T19:54:01.89" personId="{D3DF658E-B43E-4309-80AB-FB993B7815A8}" id="{E076D657-1703-4477-A1EA-074E186B82FE}">
    <text>@Marilena Avramidi, perhaps we should retain this set of element as this links to "for each product and service in its supply chain reported under 101-5-d, report the
information required under 101-6-a, 101-6-b, 101-6-c, and 101-6-d, with a breakdown by country or jurisdiction;
We could keep it out of scope from scoring but retain for providing context?
This set of requirements provide context and structure for row 70-87. We would perhaps have to double check if the correct perspective has been applied while mapping these.</text>
    <mentions>
      <mention mentionpersonId="{84285F4F-3569-42AC-A509-6D96426C0FDE}" mentionId="{EB68403B-BEA4-4735-B675-77EF26C58415}" startIndex="0" length="18"/>
    </mentions>
  </threadedComment>
  <threadedComment ref="H68" dT="2024-08-01T14:39:43.80" personId="{F989273A-EB88-4EA5-BB94-15E699A6D691}" id="{CAC77EE6-8552-430C-B811-8DD33F0E69F8}">
    <text xml:space="preserve">These questions are "Part 2" - requirement E </text>
  </threadedComment>
  <threadedComment ref="S69" dT="2024-08-19T10:01:25.46" personId="{5EBEA47F-9F93-45F7-9616-3C4B467A4F7E}" id="{02ED6D62-EBA0-4F92-960B-8464A24451EB}" done="1">
    <text>@Ben Holman whenever you have some capacity, can you please review rows 70-76? Let's discuss this today as well if needed</text>
    <mentions>
      <mention mentionpersonId="{D3F13995-6A41-4BEA-BA96-4DA1FBC79C3F}" mentionId="{7B8DA49A-316E-439E-83AE-763266D9F262}" startIndex="0" length="11"/>
    </mentions>
  </threadedComment>
  <threadedComment ref="S69" dT="2024-08-19T11:06:14.49" personId="{AB3E9776-6FE4-43AF-9484-9870D341B11F}" id="{6ABC4AC0-ED08-49A4-8172-26D52669CA72}" parentId="{02ED6D62-EBA0-4F92-960B-8464A24451EB}">
    <text>Done</text>
  </threadedComment>
  <threadedComment ref="S69" dT="2024-08-19T11:08:48.63" personId="{5EBEA47F-9F93-45F7-9616-3C4B467A4F7E}" id="{839EB81B-498B-4B75-B4A4-F1796B77D18A}" parentId="{02ED6D62-EBA0-4F92-960B-8464A24451EB}">
    <text>You're the best, thanks!</text>
  </threadedComment>
  <threadedComment ref="M88" dT="2024-08-29T11:38:40.12" personId="{EE242041-631A-4A98-BE2F-D308C114DA1C}" id="{84EE4176-EB0D-49F6-99F0-AC71EC53B7D7}" done="1">
    <text>@Sudhiksha Unnikrishnan I've updated this to no alignment given how loosely we capture these. Would you agree?</text>
    <mentions>
      <mention mentionpersonId="{A0C406DA-0A49-4AF6-BE54-C6AB4445978B}" mentionId="{8C2B3DF8-B519-4A82-A295-E28336C08E67}" startIndex="0" length="23"/>
    </mentions>
  </threadedComment>
  <threadedComment ref="M88" dT="2024-08-29T21:15:45.40" personId="{D3DF658E-B43E-4309-80AB-FB993B7815A8}" id="{DC0F18BD-0805-4724-B225-F7B3BB6D26C4}" parentId="{84EE4176-EB0D-49F6-99F0-AC71EC53B7D7}">
    <text>Agree with this, we don't seek details on the data itself. Further do you feel we should could include mapping to 11.9.1? That questions is potentially where this requirement could be addressed eventually?</text>
  </threadedComment>
  <threadedComment ref="J90" dT="2024-08-29T12:58:48.26" personId="{EE242041-631A-4A98-BE2F-D308C114DA1C}" id="{613FE428-1CA2-4464-96EF-4A88C902523F}" done="1">
    <text>@Ben Holman @Sudhiksha Unnikrishnan I'm thinking that it's possible we have no alignment with this. I don't understand "types of ecosystem" and C2 "types of area important for biodiversity" to mean the same given the dropdowns we have in that column. Maybe C3 "Protected area category (ICUN classification)" is more closely linked, do we still think this is partial though or is it a stretch?</text>
    <mentions>
      <mention mentionpersonId="{D3F13995-6A41-4BEA-BA96-4DA1FBC79C3F}" mentionId="{E9EEBED1-D62B-449B-8B8D-570650DB28A8}" startIndex="0" length="11"/>
      <mention mentionpersonId="{A0C406DA-0A49-4AF6-BE54-C6AB4445978B}" mentionId="{74571A54-5211-48FB-8A9F-5DD5679FC79A}" startIndex="12" length="23"/>
    </mentions>
  </threadedComment>
  <threadedComment ref="J90" dT="2024-08-29T17:09:48.75" personId="{AB3E9776-6FE4-43AF-9484-9870D341B11F}" id="{073C5DC1-377F-4B4A-9665-BE713DB1EAB7}" parentId="{613FE428-1CA2-4464-96EF-4A88C902523F}">
    <text>Agreed. “Type of ecosystem” makes me think biome.</text>
  </threadedComment>
  <threadedComment ref="I99" dT="2024-08-26T20:40:05.97" personId="{D3DF658E-B43E-4309-80AB-FB993B7815A8}" id="{8BC63182-21C6-4B97-915B-4EE10F939A20}" done="1">
    <text xml:space="preserve">@Marilena Avramidi, flagging that RO questions seem to be mapped here. Perhaps we need to run a final check and update across? </text>
    <mentions>
      <mention mentionpersonId="{84285F4F-3569-42AC-A509-6D96426C0FDE}" mentionId="{E0242C0C-0745-4386-A1D0-F9A087324A36}" startIndex="0" length="18"/>
    </mentions>
  </threadedComment>
  <threadedComment ref="L99" dT="2024-08-26T18:13:40.54" personId="{D3DF658E-B43E-4309-80AB-FB993B7815A8}" id="{786276A8-14D1-43D6-A088-0C36E399163D}" done="1">
    <text xml:space="preserve">@Marilena Avramidi- this should perhaps be partial, do you feel we cover "human rights" impacts related to biodiversity impacts comprehensively? </text>
    <mentions>
      <mention mentionpersonId="{84285F4F-3569-42AC-A509-6D96426C0FDE}" mentionId="{C9503E0E-7B73-4E1B-A5F6-7352FB37316D}" startIndex="0" length="18"/>
    </mentions>
  </threadedComment>
  <threadedComment ref="L99" dT="2024-08-29T13:31:27.68" personId="{EE242041-631A-4A98-BE2F-D308C114DA1C}" id="{5DD03576-4DE3-4DEC-BF72-7752B412A104}" parentId="{786276A8-14D1-43D6-A088-0C36E399163D}">
    <text xml:space="preserve">Yes, not only partial but on the verge of 'no alignment' due to our approach re impact disclosure in EP modules. I believe in ESRS we had mapped impact disclosure to EP modules as an exception, do you think it's alright to do it here as well. None of the questions mapped are framed as having explicit links to impacts - if we include these we need to include several others from EP modules. </text>
  </threadedComment>
  <threadedComment ref="L99" dT="2024-08-29T13:32:11.95" personId="{EE242041-631A-4A98-BE2F-D308C114DA1C}" id="{28F2DB52-47C5-4BCB-91D9-41667993061D}" parentId="{786276A8-14D1-43D6-A088-0C36E399163D}">
    <text>I'll definitely be removing the risks/opps questions as a minimum, let me know if I should just rephrase the whole thing and add a comment on alignment</text>
  </threadedComment>
  <threadedComment ref="L99" dT="2024-08-29T21:19:30.92" personId="{D3DF658E-B43E-4309-80AB-FB993B7815A8}" id="{63DDA402-FA9E-4DDB-8F4A-821B63B6D228}" parentId="{786276A8-14D1-43D6-A088-0C36E399163D}">
    <text>Great, thank you! Might be good to preface the current comment with an explanation on why we are marking it as not aligned? Will defer to your judgement on this!</text>
  </threadedComment>
  <threadedComment ref="I100" dT="2024-08-29T14:34:33.35" personId="{EE242041-631A-4A98-BE2F-D308C114DA1C}" id="{0718CD91-4CA5-4424-9A9F-F6A90B65B0D7}">
    <text>@Sudhiksha Unnikrishnan similar to point above, I would say there is 'no alignment' with this paragraph at all. This is because GRI here is not referring to our equivalent diro assessment no routes (this would be 3-1 instead). This is about reasons/explanation of reasons for omitting impact disclosure which is not an approach CDP captures at all</text>
    <mentions>
      <mention mentionpersonId="{A0C406DA-0A49-4AF6-BE54-C6AB4445978B}" mentionId="{513A75F7-154A-4AF7-8471-44D845D32290}" startIndex="0" length="23"/>
    </mentions>
  </threadedComment>
  <threadedComment ref="R100" dT="2024-08-09T13:51:57.54" personId="{5EBEA47F-9F93-45F7-9616-3C4B467A4F7E}" id="{6E4125B8-CD17-4827-9831-4A46850E265D}">
    <text>@Laisa Carvalho can you please update columns I-K with the details of what you've indicated here? Same for row below</text>
    <mentions>
      <mention mentionpersonId="{6143047B-42B4-44C3-972A-AAFB9B2E3719}" mentionId="{D690D412-D4FE-4F3A-9838-79295C136252}" startIndex="0" length="15"/>
    </mentions>
  </threadedComment>
  <threadedComment ref="R100" dT="2024-08-26T20:27:59.92" personId="{D3DF658E-B43E-4309-80AB-FB993B7815A8}" id="{3556168A-8066-4BB3-B826-D4C6D2DD6DF3}" parentId="{6E4125B8-CD17-4827-9831-4A46850E265D}">
    <text>@Marilena Avramidi @Laisa Carvalho noting that we need to update this based on this comment?</text>
    <mentions>
      <mention mentionpersonId="{84285F4F-3569-42AC-A509-6D96426C0FDE}" mentionId="{ADA49C15-974C-4650-8EA8-5BDFA5D4C5F3}" startIndex="0" length="18"/>
      <mention mentionpersonId="{6143047B-42B4-44C3-972A-AAFB9B2E3719}" mentionId="{15B2F471-8EAA-4D00-BC33-0E69ADC8F309}" startIndex="19" length="15"/>
    </mentions>
  </threadedComment>
  <threadedComment ref="R100" dT="2024-08-27T09:35:12.10" personId="{57D2FAD0-1E4C-488A-A17F-FC672AD73BE3}" id="{A4F399EC-8A2E-4FE5-8554-56739E632755}" parentId="{6E4125B8-CD17-4827-9831-4A46850E265D}">
    <text>Questions pointed out in this comment are now added to rows 100 and 101.</text>
  </threadedComment>
  <threadedComment ref="R100" dT="2024-08-29T21:22:23.39" personId="{D3DF658E-B43E-4309-80AB-FB993B7815A8}" id="{72FC3C0B-4ED0-4720-8FB0-BFD849CA8C38}" parentId="{6E4125B8-CD17-4827-9831-4A46850E265D}">
    <text xml:space="preserve">Great, thank you so much! </text>
  </threadedComment>
  <threadedComment ref="L102" dT="2024-08-26T20:37:35.70" personId="{D3DF658E-B43E-4309-80AB-FB993B7815A8}" id="{319B6DDB-24BB-411A-92E6-FD96F9CE368E}">
    <text>@Marilena Avramidi would you agree that this is partially aligned and not full? Coverage of "negative impacts through Business relationship" seems limited? Also, we should perhaps not map 3.1.1 here?</text>
    <mentions>
      <mention mentionpersonId="{84285F4F-3569-42AC-A509-6D96426C0FDE}" mentionId="{38224220-FF4C-4CEC-8774-37F5419F6CB5}" startIndex="0" length="18"/>
    </mentions>
  </threadedComment>
  <threadedComment ref="L102" dT="2024-08-29T14:37:36.43" personId="{EE242041-631A-4A98-BE2F-D308C114DA1C}" id="{0C4A2EAB-DBEE-4610-90B1-DD4D564D89F0}" parentId="{319B6DDB-24BB-411A-92E6-FD96F9CE368E}">
    <text xml:space="preserve">Definitely partial and again through EP modules as a whole rather than individual questions. Re the questions mapped, 3.1.1 on risks is not applicable, and any questions from module 11 are only about direct operations so these are not contributing to determining value chain stages (which is in my understanding what this row is about) </text>
  </threadedComment>
  <threadedComment ref="L104" dT="2024-08-26T20:41:21.88" personId="{D3DF658E-B43E-4309-80AB-FB993B7815A8}" id="{D2E1A1A5-0561-4CB1-8744-2EF7FF9E176C}" done="1">
    <text>@Marilena Avramidi this would be no alignment? Would you agree with this? Perhaps I am missing something..</text>
    <mentions>
      <mention mentionpersonId="{84285F4F-3569-42AC-A509-6D96426C0FDE}" mentionId="{E8B10E47-6A93-417C-964E-65F36D44DBB0}" startIndex="0" length="18"/>
    </mentions>
  </threadedComment>
  <threadedComment ref="L104" dT="2024-08-29T14:39:22.65" personId="{EE242041-631A-4A98-BE2F-D308C114DA1C}" id="{EBCD6BC5-840D-4EE8-93D9-1897B9440B03}" parentId="{D2E1A1A5-0561-4CB1-8744-2EF7FF9E176C}">
    <text>Agreed, should be no alignment</text>
  </threadedComment>
  <threadedComment ref="L107" dT="2024-08-29T14:50:33.95" personId="{EE242041-631A-4A98-BE2F-D308C114DA1C}" id="{FF324342-9989-4DA5-A0B4-8FA2D40EF77C}" done="1">
    <text>@Sudhiksha Unnikrishnan I would dare say we have full alignment with this, any objections?</text>
    <mentions>
      <mention mentionpersonId="{A0C406DA-0A49-4AF6-BE54-C6AB4445978B}" mentionId="{1EDBB482-C072-41C6-ACE8-8EE23036E9CF}" startIndex="0" length="23"/>
    </mentions>
  </threadedComment>
  <threadedComment ref="L107" dT="2024-08-29T21:43:33.80" personId="{D3DF658E-B43E-4309-80AB-FB993B7815A8}" id="{50CFC784-213A-4879-9A05-D14C126773B5}" parentId="{FF324342-9989-4DA5-A0B4-8FA2D40EF77C}">
    <text>Good catch! Agree since this requirement overlaps with 101-1 a (without the specifics of the global treaty). Further, 4.6.1 anyway has biodiversity as an option.</text>
  </threadedComment>
  <threadedComment ref="L108" dT="2024-08-29T14:52:50.98" personId="{EE242041-631A-4A98-BE2F-D308C114DA1C}" id="{B228F5D3-5B7F-43B9-B4D1-158E7D7F84ED}">
    <text>@Sudhiksha Unnikrishnan similarly, if the above is captured fully then we could claim this is full to given we have no routes for all mapped questions above. However, I have the impression that 'reasons for omission' is different to reasons for not having a policy, it seems to me like we have to reconsider the whole GRI approach. Potentially we have no alignment with any 'reason for omission/explanation for reason for omission' because they are referring to the omission of disclosure rather than the target area/subtopic (like we are)</text>
    <mentions>
      <mention mentionpersonId="{A0C406DA-0A49-4AF6-BE54-C6AB4445978B}" mentionId="{0FC752BA-8DFC-4407-A621-8DC9D7E51F35}" startIndex="0" length="23"/>
    </mentions>
  </threadedComment>
  <threadedComment ref="L108" dT="2024-08-29T21:34:12.48" personId="{D3DF658E-B43E-4309-80AB-FB993B7815A8}" id="{7EAD6B18-A931-4D65-B1C9-8BEDE645585D}" parentId="{B228F5D3-5B7F-43B9-B4D1-158E7D7F84ED}">
    <text xml:space="preserve">Great point, we can mention this in our common principles/introduction that we have considered reason for omission as "not having a system/process" in place. Given that GRI is a reporting standard they allow 4 key reasons reasons for omission (explained in GRI 1, requirement 6) of disclosure and we can state that our mapping looks at this from the lens of "Information unavailable / incomplete" only. Would you agree with this approach? Have included a relevant sentence in the introduction sheet for now.
  </text>
  </threadedComment>
  <threadedComment ref="I110" dT="2024-08-29T14:54:19.75" personId="{EE242041-631A-4A98-BE2F-D308C114DA1C}" id="{D9EA1265-45CD-4811-B8DF-4C296C5DB16C}">
    <text xml:space="preserve">@Sudhiksha Unnikrishnan Although this is not a typed dimension, it is the header of further paragraphs so I don't think we should actively map it. 
If we did, to me again this would refer to the entire module 11 plus ad hoc questions in module 2, but not only one or two particular datapoints. </text>
    <mentions>
      <mention mentionpersonId="{A0C406DA-0A49-4AF6-BE54-C6AB4445978B}" mentionId="{E4008175-C24E-4843-AD76-6F312804B836}" startIndex="0" length="23"/>
    </mentions>
  </threadedComment>
  <threadedComment ref="I110" dT="2024-08-29T21:38:27.36" personId="{D3DF658E-B43E-4309-80AB-FB993B7815A8}" id="{3983D551-39C0-438A-BF3B-867408716468}" parentId="{D9EA1265-45CD-4811-B8DF-4C296C5DB16C}">
    <text xml:space="preserve">Agree, lets leave it out from the mapping/quantification. </text>
  </threadedComment>
  <threadedComment ref="R111" dT="2024-08-13T11:18:01.77" personId="{F989273A-EB88-4EA5-BB94-15E699A6D691}" id="{987A1CA2-D0D2-482F-9206-7437FD17CB0A}" done="1">
    <text>@Marilena Avramidi could this one have a quality assurance check please?</text>
    <mentions>
      <mention mentionpersonId="{84285F4F-3569-42AC-A509-6D96426C0FDE}" mentionId="{99CEB5FA-B11A-4062-8D44-A1A4BDF1F8A9}" startIndex="0" length="18"/>
    </mentions>
  </threadedComment>
  <threadedComment ref="L112" dT="2024-09-06T14:37:43.14" personId="{5EBEA47F-9F93-45F7-9616-3C4B467A4F7E}" id="{19731C5D-3854-434F-B925-A5416D61E5B6}" done="1">
    <text xml:space="preserve">@Marilena Avramidi update comment on alignment on why partial - </text>
    <mentions>
      <mention mentionpersonId="{84285F4F-3569-42AC-A509-6D96426C0FDE}" mentionId="{1C344FBA-8FBB-44CF-BC62-E9B486725725}" startIndex="0" length="18"/>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microsoft.com/office/2019/04/relationships/namedSheetView" Target="../namedSheetViews/namedSheetView4.xml"/><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 Id="rId4" Type="http://schemas.microsoft.com/office/2019/04/relationships/namedSheetView" Target="../namedSheetViews/namedSheetView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hyperlink" Target="https://www.cdp.net/en/disclosure-2026" TargetMode="External"/><Relationship Id="rId2" Type="http://schemas.openxmlformats.org/officeDocument/2006/relationships/hyperlink" Target="https://www.globalreporting.org/how-to-use-the-gri-standards/gri-standards-english-language/" TargetMode="External"/><Relationship Id="rId1" Type="http://schemas.openxmlformats.org/officeDocument/2006/relationships/hyperlink" Target="https://www.cdp.net/en/guidance/guidance-for-companies"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microsoft.com/office/2019/04/relationships/namedSheetView" Target="../namedSheetViews/namedSheetView2.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 Id="rId4" Type="http://schemas.microsoft.com/office/2019/04/relationships/namedSheetView" Target="../namedSheetViews/namedSheetView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574CA-4545-4538-BA9D-ABB9E661225C}">
  <sheetPr>
    <tabColor rgb="FFFFFF00"/>
  </sheetPr>
  <dimension ref="B3:C7"/>
  <sheetViews>
    <sheetView workbookViewId="0"/>
  </sheetViews>
  <sheetFormatPr defaultRowHeight="15.5"/>
  <cols>
    <col min="1" max="1" width="4.765625" customWidth="1"/>
    <col min="2" max="2" width="18.765625" customWidth="1"/>
    <col min="3" max="3" width="134.765625" customWidth="1"/>
  </cols>
  <sheetData>
    <row r="3" spans="2:3">
      <c r="B3" s="29" t="s">
        <v>0</v>
      </c>
      <c r="C3" s="30"/>
    </row>
    <row r="4" spans="2:3">
      <c r="B4" s="31" t="s">
        <v>1</v>
      </c>
      <c r="C4" s="32">
        <v>45454</v>
      </c>
    </row>
    <row r="5" spans="2:3">
      <c r="B5" s="31"/>
      <c r="C5" s="32"/>
    </row>
    <row r="6" spans="2:3" ht="16" thickBot="1">
      <c r="B6" s="28"/>
      <c r="C6" s="28"/>
    </row>
    <row r="7" spans="2:3" ht="127.5" customHeight="1" thickBot="1">
      <c r="B7" s="525" t="s">
        <v>2</v>
      </c>
      <c r="C7" s="526"/>
    </row>
  </sheetData>
  <mergeCells count="1">
    <mergeCell ref="B7:C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FEF68-C005-43D8-9563-17ED9554B767}">
  <sheetPr>
    <tabColor theme="8" tint="-0.499984740745262"/>
  </sheetPr>
  <dimension ref="A1:W40"/>
  <sheetViews>
    <sheetView workbookViewId="0"/>
  </sheetViews>
  <sheetFormatPr defaultColWidth="8.765625" defaultRowHeight="17.149999999999999" customHeight="1"/>
  <cols>
    <col min="1" max="2" width="7.4609375" style="228" customWidth="1"/>
    <col min="3" max="3" width="8.4609375" style="228" customWidth="1"/>
    <col min="4" max="4" width="50.765625" style="228" customWidth="1"/>
    <col min="5" max="5" width="17.4609375" style="228" hidden="1" customWidth="1"/>
    <col min="6" max="6" width="21.765625" style="228" hidden="1" customWidth="1"/>
    <col min="7" max="7" width="17.4609375" style="228" hidden="1" customWidth="1"/>
    <col min="8" max="8" width="50.765625" style="228" hidden="1" customWidth="1"/>
    <col min="9" max="9" width="24.765625" style="26" customWidth="1"/>
    <col min="10" max="10" width="24.4609375" style="215" customWidth="1"/>
    <col min="11" max="11" width="61.4609375" style="215" customWidth="1"/>
    <col min="12" max="13" width="17.765625" style="228" customWidth="1"/>
    <col min="14" max="14" width="48.4609375" style="215" customWidth="1"/>
    <col min="15" max="15" width="12.765625" style="228" customWidth="1"/>
    <col min="16" max="16" width="19.765625" style="228" customWidth="1"/>
    <col min="17" max="17" width="30.4609375" style="228" customWidth="1"/>
    <col min="18" max="18" width="9.23046875" style="228" customWidth="1"/>
    <col min="19" max="19" width="29.07421875" style="228" customWidth="1"/>
    <col min="20" max="20" width="14.765625" style="228" customWidth="1"/>
    <col min="21" max="21" width="29.07421875" style="228" customWidth="1"/>
    <col min="22" max="22" width="17.765625" style="228" customWidth="1"/>
    <col min="23" max="23" width="18.07421875" style="228" customWidth="1"/>
    <col min="24" max="16384" width="8.765625" style="228"/>
  </cols>
  <sheetData>
    <row r="1" spans="1:23" s="89" customFormat="1" ht="42.65" customHeight="1">
      <c r="A1" s="174" t="s">
        <v>353</v>
      </c>
      <c r="B1" s="175" t="s">
        <v>354</v>
      </c>
      <c r="C1" s="175" t="s">
        <v>355</v>
      </c>
      <c r="D1" s="176" t="s">
        <v>348</v>
      </c>
      <c r="E1" s="175" t="s">
        <v>349</v>
      </c>
      <c r="F1" s="175" t="s">
        <v>350</v>
      </c>
      <c r="G1" s="175" t="s">
        <v>351</v>
      </c>
      <c r="H1" s="175" t="s">
        <v>352</v>
      </c>
      <c r="I1" s="165" t="s">
        <v>1138</v>
      </c>
      <c r="J1" s="200" t="s">
        <v>199</v>
      </c>
      <c r="K1" s="165" t="s">
        <v>200</v>
      </c>
      <c r="L1" s="165" t="s">
        <v>201</v>
      </c>
      <c r="M1" s="165" t="s">
        <v>1401</v>
      </c>
      <c r="N1" s="165" t="s">
        <v>202</v>
      </c>
      <c r="O1" s="166" t="s">
        <v>1139</v>
      </c>
      <c r="P1" s="166" t="s">
        <v>1140</v>
      </c>
      <c r="Q1" s="166" t="s">
        <v>205</v>
      </c>
      <c r="R1" s="171" t="s">
        <v>1141</v>
      </c>
      <c r="S1" s="172" t="s">
        <v>207</v>
      </c>
      <c r="T1" s="167" t="s">
        <v>1142</v>
      </c>
      <c r="U1" s="318" t="s">
        <v>1143</v>
      </c>
      <c r="V1" s="319" t="s">
        <v>208</v>
      </c>
      <c r="W1" s="320" t="s">
        <v>1402</v>
      </c>
    </row>
    <row r="2" spans="1:23" ht="17.149999999999999" customHeight="1">
      <c r="A2" s="225" t="s">
        <v>592</v>
      </c>
      <c r="B2" s="226"/>
      <c r="C2" s="226"/>
      <c r="D2" s="226" t="s">
        <v>1144</v>
      </c>
      <c r="E2" s="227"/>
      <c r="F2" s="227"/>
      <c r="G2" s="227"/>
      <c r="H2" s="227"/>
      <c r="I2" s="305" t="s">
        <v>571</v>
      </c>
      <c r="J2" s="204" t="s">
        <v>571</v>
      </c>
      <c r="K2" s="204" t="s">
        <v>571</v>
      </c>
      <c r="L2" s="222" t="s">
        <v>572</v>
      </c>
      <c r="M2" s="222" t="s">
        <v>571</v>
      </c>
      <c r="N2" s="203" t="s">
        <v>1145</v>
      </c>
      <c r="O2" s="339" t="s">
        <v>572</v>
      </c>
      <c r="P2" s="227" t="s">
        <v>570</v>
      </c>
      <c r="Q2" s="340"/>
      <c r="R2" s="227"/>
      <c r="S2" s="227"/>
      <c r="T2" s="339"/>
      <c r="U2" s="227"/>
      <c r="V2" s="221" cm="1">
        <f t="array" ref="V2">_xlfn.IFS(L2="Full",1,L2="Partial",0.5,L2="N/A",0,L2="Partial [sector-specific only]",0.5,L2="No alignment",0)</f>
        <v>0</v>
      </c>
      <c r="W2" s="338" cm="1">
        <f t="array" ref="W2">_xlfn.IFS(L2="Full",1,L2="Partial",0.5,L2="N/A",0,L2="Partial [sector-specific only]",0,L2="No alignment",0)</f>
        <v>0</v>
      </c>
    </row>
    <row r="3" spans="1:23" ht="17.149999999999999" customHeight="1">
      <c r="A3" s="223" t="s">
        <v>1403</v>
      </c>
      <c r="B3" s="224" t="s">
        <v>358</v>
      </c>
      <c r="C3" s="224"/>
      <c r="D3" s="224" t="s">
        <v>1404</v>
      </c>
      <c r="E3" s="224"/>
      <c r="F3" s="224"/>
      <c r="G3" s="224"/>
      <c r="H3" s="224"/>
      <c r="I3" s="234" t="s">
        <v>1405</v>
      </c>
      <c r="J3" s="217" t="s">
        <v>1406</v>
      </c>
      <c r="K3" s="217" t="s">
        <v>1407</v>
      </c>
      <c r="L3" s="224" t="s">
        <v>667</v>
      </c>
      <c r="M3" s="224" t="s">
        <v>570</v>
      </c>
      <c r="N3" s="211" t="s">
        <v>1408</v>
      </c>
      <c r="O3" s="223" t="s">
        <v>575</v>
      </c>
      <c r="P3" s="224" t="s">
        <v>570</v>
      </c>
      <c r="Q3" s="341"/>
      <c r="R3" s="224"/>
      <c r="S3" s="224"/>
      <c r="T3" s="223"/>
      <c r="U3" s="224"/>
      <c r="V3" s="221" cm="1">
        <f t="array" ref="V3">_xlfn.IFS(L3="Full",1,L3="Partial",0.5,L3="N/A",0,L3="Partial [sector-specific only]",0.5,L3="No alignment",0)</f>
        <v>1</v>
      </c>
      <c r="W3" s="338" cm="1">
        <f t="array" ref="W3">_xlfn.IFS(L3="Full",1,L3="Partial",0.5,L3="N/A",0,L3="Partial [sector-specific only]",0,L3="No alignment",0)</f>
        <v>1</v>
      </c>
    </row>
    <row r="4" spans="1:23" ht="17.149999999999999" customHeight="1">
      <c r="A4" s="225" t="s">
        <v>594</v>
      </c>
      <c r="B4" s="226"/>
      <c r="C4" s="226"/>
      <c r="D4" s="226" t="s">
        <v>1144</v>
      </c>
      <c r="E4" s="227"/>
      <c r="F4" s="227"/>
      <c r="G4" s="227"/>
      <c r="H4" s="227"/>
      <c r="I4" s="305" t="s">
        <v>571</v>
      </c>
      <c r="J4" s="204" t="s">
        <v>571</v>
      </c>
      <c r="K4" s="204" t="s">
        <v>571</v>
      </c>
      <c r="L4" s="222" t="s">
        <v>572</v>
      </c>
      <c r="M4" s="222" t="s">
        <v>571</v>
      </c>
      <c r="N4" s="203" t="s">
        <v>1145</v>
      </c>
      <c r="O4" s="339" t="s">
        <v>572</v>
      </c>
      <c r="P4" s="227" t="s">
        <v>570</v>
      </c>
      <c r="Q4" s="340"/>
      <c r="R4" s="227"/>
      <c r="S4" s="227"/>
      <c r="T4" s="339"/>
      <c r="U4" s="227"/>
      <c r="V4" s="221" cm="1">
        <f t="array" ref="V4">_xlfn.IFS(L4="Full",1,L4="Partial",0.5,L4="N/A",0,L4="Partial [sector-specific only]",0.5,L4="No alignment",0)</f>
        <v>0</v>
      </c>
      <c r="W4" s="338" cm="1">
        <f t="array" ref="W4">_xlfn.IFS(L4="Full",1,L4="Partial",0.5,L4="N/A",0,L4="Partial [sector-specific only]",0,L4="No alignment",0)</f>
        <v>0</v>
      </c>
    </row>
    <row r="5" spans="1:23" ht="27.75" customHeight="1">
      <c r="A5" s="221" t="s">
        <v>1409</v>
      </c>
      <c r="B5" s="222" t="s">
        <v>358</v>
      </c>
      <c r="C5" s="222"/>
      <c r="D5" s="342" t="s">
        <v>1410</v>
      </c>
      <c r="E5" s="222"/>
      <c r="F5" s="222"/>
      <c r="G5" s="222"/>
      <c r="H5" s="222"/>
      <c r="I5" s="306" t="s">
        <v>1411</v>
      </c>
      <c r="J5" s="208" t="s">
        <v>1412</v>
      </c>
      <c r="K5" s="208" t="s">
        <v>1413</v>
      </c>
      <c r="L5" s="222" t="s">
        <v>667</v>
      </c>
      <c r="M5" s="222" t="s">
        <v>12</v>
      </c>
      <c r="N5" s="203" t="s">
        <v>1414</v>
      </c>
      <c r="O5" s="221" t="s">
        <v>542</v>
      </c>
      <c r="P5" s="222" t="s">
        <v>570</v>
      </c>
      <c r="Q5" s="338"/>
      <c r="R5" s="222"/>
      <c r="S5" s="222"/>
      <c r="T5" s="221"/>
      <c r="U5" s="222"/>
      <c r="V5" s="221" cm="1">
        <f t="array" ref="V5">_xlfn.IFS(L5="Full",1,L5="Partial",0.5,L5="N/A",0,L5="Partial [sector-specific only]",0.5,L5="No alignment",0)</f>
        <v>1</v>
      </c>
      <c r="W5" s="338" cm="1">
        <f t="array" ref="W5">_xlfn.IFS(L5="Full",1,L5="Partial",0.5,L5="N/A",0,L5="Partial [sector-specific only]",0,L5="No alignment",0)</f>
        <v>1</v>
      </c>
    </row>
    <row r="6" spans="1:23" ht="17.149999999999999" customHeight="1">
      <c r="A6" s="221" t="s">
        <v>1409</v>
      </c>
      <c r="B6" s="222" t="s">
        <v>358</v>
      </c>
      <c r="C6" s="222" t="s">
        <v>374</v>
      </c>
      <c r="D6" s="222" t="s">
        <v>1415</v>
      </c>
      <c r="E6" s="222"/>
      <c r="F6" s="222"/>
      <c r="G6" s="222"/>
      <c r="H6" s="222"/>
      <c r="I6" s="308" t="s">
        <v>1416</v>
      </c>
      <c r="J6" s="208" t="s">
        <v>1417</v>
      </c>
      <c r="K6" s="208" t="s">
        <v>1072</v>
      </c>
      <c r="L6" s="222" t="s">
        <v>667</v>
      </c>
      <c r="M6" s="222" t="s">
        <v>570</v>
      </c>
      <c r="N6" s="229" t="s">
        <v>1418</v>
      </c>
      <c r="O6" s="221" t="s">
        <v>542</v>
      </c>
      <c r="P6" s="222" t="s">
        <v>570</v>
      </c>
      <c r="Q6" s="343" t="s">
        <v>1419</v>
      </c>
      <c r="R6" s="222"/>
      <c r="S6" s="222"/>
      <c r="T6" s="221" t="s">
        <v>613</v>
      </c>
      <c r="U6" s="222"/>
      <c r="V6" s="221" cm="1">
        <f t="array" ref="V6">_xlfn.IFS(L6="Full",1,L6="Partial",0.5,L6="N/A",0,L6="Partial [sector-specific only]",0.5,L6="No alignment",0)</f>
        <v>1</v>
      </c>
      <c r="W6" s="338" cm="1">
        <f t="array" ref="W6">_xlfn.IFS(L6="Full",1,L6="Partial",0.5,L6="N/A",0,L6="Partial [sector-specific only]",0,L6="No alignment",0)</f>
        <v>1</v>
      </c>
    </row>
    <row r="7" spans="1:23" ht="17.149999999999999" customHeight="1">
      <c r="A7" s="221" t="s">
        <v>1409</v>
      </c>
      <c r="B7" s="222" t="s">
        <v>358</v>
      </c>
      <c r="C7" s="222" t="s">
        <v>376</v>
      </c>
      <c r="D7" s="222" t="s">
        <v>1420</v>
      </c>
      <c r="E7" s="222"/>
      <c r="F7" s="222"/>
      <c r="G7" s="222"/>
      <c r="H7" s="222"/>
      <c r="I7" s="306" t="s">
        <v>1421</v>
      </c>
      <c r="J7" s="208" t="s">
        <v>1422</v>
      </c>
      <c r="K7" s="208" t="s">
        <v>1423</v>
      </c>
      <c r="L7" s="222" t="s">
        <v>667</v>
      </c>
      <c r="M7" s="222" t="s">
        <v>12</v>
      </c>
      <c r="N7" s="229" t="s">
        <v>1424</v>
      </c>
      <c r="O7" s="221" t="s">
        <v>542</v>
      </c>
      <c r="P7" s="222" t="s">
        <v>570</v>
      </c>
      <c r="Q7" s="338"/>
      <c r="R7" s="222"/>
      <c r="S7" s="222"/>
      <c r="T7" s="221"/>
      <c r="U7" s="222"/>
      <c r="V7" s="221" cm="1">
        <f t="array" ref="V7">_xlfn.IFS(L7="Full",1,L7="Partial",0.5,L7="N/A",0,L7="Partial [sector-specific only]",0.5,L7="No alignment",0)</f>
        <v>1</v>
      </c>
      <c r="W7" s="338" cm="1">
        <f t="array" ref="W7">_xlfn.IFS(L7="Full",1,L7="Partial",0.5,L7="N/A",0,L7="Partial [sector-specific only]",0,L7="No alignment",0)</f>
        <v>1</v>
      </c>
    </row>
    <row r="8" spans="1:23" ht="17.149999999999999" customHeight="1">
      <c r="A8" s="221" t="s">
        <v>1409</v>
      </c>
      <c r="B8" s="222" t="s">
        <v>358</v>
      </c>
      <c r="C8" s="222" t="s">
        <v>378</v>
      </c>
      <c r="D8" s="222" t="s">
        <v>1425</v>
      </c>
      <c r="E8" s="222"/>
      <c r="F8" s="222"/>
      <c r="G8" s="222"/>
      <c r="H8" s="222"/>
      <c r="I8" s="306" t="s">
        <v>1426</v>
      </c>
      <c r="J8" s="208" t="s">
        <v>1427</v>
      </c>
      <c r="K8" s="208" t="s">
        <v>1428</v>
      </c>
      <c r="L8" s="222" t="s">
        <v>629</v>
      </c>
      <c r="M8" s="222" t="s">
        <v>12</v>
      </c>
      <c r="N8" s="229" t="s">
        <v>1429</v>
      </c>
      <c r="O8" s="221" t="s">
        <v>542</v>
      </c>
      <c r="P8" s="222" t="s">
        <v>570</v>
      </c>
      <c r="Q8" s="343" t="s">
        <v>1430</v>
      </c>
      <c r="R8" s="222" t="s">
        <v>575</v>
      </c>
      <c r="S8" s="342" t="s">
        <v>1431</v>
      </c>
      <c r="T8" s="221" t="s">
        <v>613</v>
      </c>
      <c r="U8" s="342" t="s">
        <v>1432</v>
      </c>
      <c r="V8" s="221" cm="1">
        <f t="array" ref="V8">_xlfn.IFS(L8="Full",1,L8="Partial",0.5,L8="N/A",0,L8="Partial [sector-specific only]",0.5,L8="No alignment",0)</f>
        <v>0.5</v>
      </c>
      <c r="W8" s="338" cm="1">
        <f t="array" ref="W8">_xlfn.IFS(L8="Full",1,L8="Partial",0.5,L8="N/A",0,L8="Partial [sector-specific only]",0,L8="No alignment",0)</f>
        <v>0.5</v>
      </c>
    </row>
    <row r="9" spans="1:23" ht="41.25" customHeight="1">
      <c r="A9" s="221" t="s">
        <v>1409</v>
      </c>
      <c r="B9" s="222" t="s">
        <v>362</v>
      </c>
      <c r="C9" s="222"/>
      <c r="D9" s="342" t="s">
        <v>1433</v>
      </c>
      <c r="E9" s="222"/>
      <c r="F9" s="222"/>
      <c r="G9" s="222"/>
      <c r="H9" s="222"/>
      <c r="I9" s="306" t="s">
        <v>1076</v>
      </c>
      <c r="J9" s="208" t="s">
        <v>1434</v>
      </c>
      <c r="K9" s="208" t="s">
        <v>1077</v>
      </c>
      <c r="L9" s="222" t="s">
        <v>667</v>
      </c>
      <c r="M9" s="222" t="s">
        <v>12</v>
      </c>
      <c r="N9" s="229" t="s">
        <v>1435</v>
      </c>
      <c r="O9" s="221" t="s">
        <v>542</v>
      </c>
      <c r="P9" s="222" t="s">
        <v>570</v>
      </c>
      <c r="Q9" s="338"/>
      <c r="R9" s="222"/>
      <c r="S9" s="222"/>
      <c r="T9" s="221"/>
      <c r="U9" s="222"/>
      <c r="V9" s="221" cm="1">
        <f t="array" ref="V9">_xlfn.IFS(L9="Full",1,L9="Partial",0.5,L9="N/A",0,L9="Partial [sector-specific only]",0.5,L9="No alignment",0)</f>
        <v>1</v>
      </c>
      <c r="W9" s="338" cm="1">
        <f t="array" ref="W9">_xlfn.IFS(L9="Full",1,L9="Partial",0.5,L9="N/A",0,L9="Partial [sector-specific only]",0,L9="No alignment",0)</f>
        <v>1</v>
      </c>
    </row>
    <row r="10" spans="1:23" ht="17.149999999999999" customHeight="1">
      <c r="A10" s="221" t="s">
        <v>1409</v>
      </c>
      <c r="B10" s="222" t="s">
        <v>362</v>
      </c>
      <c r="C10" s="222" t="s">
        <v>374</v>
      </c>
      <c r="D10" s="222" t="s">
        <v>1436</v>
      </c>
      <c r="E10" s="222"/>
      <c r="F10" s="222"/>
      <c r="G10" s="222"/>
      <c r="H10" s="222"/>
      <c r="I10" s="306" t="s">
        <v>1086</v>
      </c>
      <c r="J10" s="208" t="s">
        <v>1437</v>
      </c>
      <c r="K10" s="208" t="s">
        <v>1438</v>
      </c>
      <c r="L10" s="222" t="s">
        <v>667</v>
      </c>
      <c r="M10" s="222" t="s">
        <v>12</v>
      </c>
      <c r="N10" s="229" t="s">
        <v>1439</v>
      </c>
      <c r="O10" s="221" t="s">
        <v>542</v>
      </c>
      <c r="P10" s="222" t="s">
        <v>570</v>
      </c>
      <c r="Q10" s="338"/>
      <c r="R10" s="222"/>
      <c r="S10" s="222"/>
      <c r="T10" s="221"/>
      <c r="U10" s="222"/>
      <c r="V10" s="221" cm="1">
        <f t="array" ref="V10">_xlfn.IFS(L10="Full",1,L10="Partial",0.5,L10="N/A",0,L10="Partial [sector-specific only]",0.5,L10="No alignment",0)</f>
        <v>1</v>
      </c>
      <c r="W10" s="338" cm="1">
        <f t="array" ref="W10">_xlfn.IFS(L10="Full",1,L10="Partial",0.5,L10="N/A",0,L10="Partial [sector-specific only]",0,L10="No alignment",0)</f>
        <v>1</v>
      </c>
    </row>
    <row r="11" spans="1:23" ht="17.149999999999999" customHeight="1">
      <c r="A11" s="221" t="s">
        <v>1409</v>
      </c>
      <c r="B11" s="222" t="s">
        <v>362</v>
      </c>
      <c r="C11" s="222" t="s">
        <v>376</v>
      </c>
      <c r="D11" s="222" t="s">
        <v>1415</v>
      </c>
      <c r="E11" s="222"/>
      <c r="F11" s="222"/>
      <c r="G11" s="222"/>
      <c r="H11" s="222"/>
      <c r="I11" s="306" t="s">
        <v>1440</v>
      </c>
      <c r="J11" s="208" t="s">
        <v>1441</v>
      </c>
      <c r="K11" s="208" t="s">
        <v>1442</v>
      </c>
      <c r="L11" s="222" t="s">
        <v>1443</v>
      </c>
      <c r="M11" s="222" t="s">
        <v>12</v>
      </c>
      <c r="N11" s="229" t="s">
        <v>1444</v>
      </c>
      <c r="O11" s="221" t="s">
        <v>542</v>
      </c>
      <c r="P11" s="222" t="s">
        <v>570</v>
      </c>
      <c r="Q11" s="343" t="s">
        <v>1445</v>
      </c>
      <c r="R11" s="222"/>
      <c r="S11" s="222"/>
      <c r="T11" s="221"/>
      <c r="U11" s="222"/>
      <c r="V11" s="221" cm="1">
        <f t="array" ref="V11">_xlfn.IFS(L11="Full",1,L11="Partial",0.5,L11="N/A",0,L11="Partial [sector-specific only]",0.5,L11="No alignment",0)</f>
        <v>0.5</v>
      </c>
      <c r="W11" s="338" cm="1">
        <f t="array" ref="W11">_xlfn.IFS(L11="Full",1,L11="Partial",0.5,L11="N/A",0,L11="Partial [sector-specific only]",0,L11="No alignment",0)</f>
        <v>0</v>
      </c>
    </row>
    <row r="12" spans="1:23" ht="17.149999999999999" customHeight="1">
      <c r="A12" s="221" t="s">
        <v>1409</v>
      </c>
      <c r="B12" s="222" t="s">
        <v>362</v>
      </c>
      <c r="C12" s="222" t="s">
        <v>378</v>
      </c>
      <c r="D12" s="222" t="s">
        <v>1446</v>
      </c>
      <c r="E12" s="222"/>
      <c r="F12" s="222"/>
      <c r="G12" s="222"/>
      <c r="H12" s="222"/>
      <c r="I12" s="306" t="s">
        <v>1447</v>
      </c>
      <c r="J12" s="208" t="s">
        <v>1448</v>
      </c>
      <c r="K12" s="208" t="s">
        <v>1449</v>
      </c>
      <c r="L12" s="222" t="s">
        <v>1443</v>
      </c>
      <c r="M12" s="222" t="s">
        <v>12</v>
      </c>
      <c r="N12" s="229" t="s">
        <v>1450</v>
      </c>
      <c r="O12" s="221" t="s">
        <v>542</v>
      </c>
      <c r="P12" s="222" t="s">
        <v>570</v>
      </c>
      <c r="Q12" s="343" t="s">
        <v>1451</v>
      </c>
      <c r="R12" s="222" t="s">
        <v>575</v>
      </c>
      <c r="S12" s="222" t="s">
        <v>1452</v>
      </c>
      <c r="T12" s="221"/>
      <c r="U12" s="222"/>
      <c r="V12" s="221" cm="1">
        <f t="array" ref="V12">_xlfn.IFS(L12="Full",1,L12="Partial",0.5,L12="N/A",0,L12="Partial [sector-specific only]",0.5,L12="No alignment",0)</f>
        <v>0.5</v>
      </c>
      <c r="W12" s="338" cm="1">
        <f t="array" ref="W12">_xlfn.IFS(L12="Full",1,L12="Partial",0.5,L12="N/A",0,L12="Partial [sector-specific only]",0,L12="No alignment",0)</f>
        <v>0</v>
      </c>
    </row>
    <row r="13" spans="1:23" ht="38.15" customHeight="1">
      <c r="A13" s="221" t="s">
        <v>1409</v>
      </c>
      <c r="B13" s="222" t="s">
        <v>364</v>
      </c>
      <c r="C13" s="222"/>
      <c r="D13" s="342" t="s">
        <v>1453</v>
      </c>
      <c r="E13" s="222"/>
      <c r="F13" s="222"/>
      <c r="G13" s="222"/>
      <c r="H13" s="222"/>
      <c r="I13" s="306" t="s">
        <v>1454</v>
      </c>
      <c r="J13" s="208" t="s">
        <v>1455</v>
      </c>
      <c r="K13" s="208" t="s">
        <v>1456</v>
      </c>
      <c r="L13" s="222" t="s">
        <v>667</v>
      </c>
      <c r="M13" s="222" t="s">
        <v>12</v>
      </c>
      <c r="N13" s="229" t="s">
        <v>1457</v>
      </c>
      <c r="O13" s="221" t="s">
        <v>542</v>
      </c>
      <c r="P13" s="222" t="s">
        <v>570</v>
      </c>
      <c r="Q13" s="338"/>
      <c r="R13" s="222"/>
      <c r="S13" s="222"/>
      <c r="T13" s="221"/>
      <c r="U13" s="222"/>
      <c r="V13" s="221" cm="1">
        <f t="array" ref="V13">_xlfn.IFS(L13="Full",1,L13="Partial",0.5,L13="N/A",0,L13="Partial [sector-specific only]",0.5,L13="No alignment",0)</f>
        <v>1</v>
      </c>
      <c r="W13" s="338" cm="1">
        <f t="array" ref="W13">_xlfn.IFS(L13="Full",1,L13="Partial",0.5,L13="N/A",0,L13="Partial [sector-specific only]",0,L13="No alignment",0)</f>
        <v>1</v>
      </c>
    </row>
    <row r="14" spans="1:23" ht="17.149999999999999" customHeight="1">
      <c r="A14" s="221" t="s">
        <v>1409</v>
      </c>
      <c r="B14" s="222" t="s">
        <v>364</v>
      </c>
      <c r="C14" s="222" t="s">
        <v>374</v>
      </c>
      <c r="D14" s="222" t="s">
        <v>1436</v>
      </c>
      <c r="E14" s="222"/>
      <c r="F14" s="222"/>
      <c r="G14" s="222"/>
      <c r="H14" s="222"/>
      <c r="I14" s="306" t="s">
        <v>1454</v>
      </c>
      <c r="J14" s="208" t="s">
        <v>1455</v>
      </c>
      <c r="K14" s="208" t="s">
        <v>1456</v>
      </c>
      <c r="L14" s="222" t="s">
        <v>667</v>
      </c>
      <c r="M14" s="222" t="s">
        <v>12</v>
      </c>
      <c r="N14" s="229" t="s">
        <v>1458</v>
      </c>
      <c r="O14" s="221" t="s">
        <v>542</v>
      </c>
      <c r="P14" s="222" t="s">
        <v>570</v>
      </c>
      <c r="Q14" s="338"/>
      <c r="R14" s="222"/>
      <c r="S14" s="222"/>
      <c r="T14" s="221"/>
      <c r="U14" s="222"/>
      <c r="V14" s="221" cm="1">
        <f t="array" ref="V14">_xlfn.IFS(L14="Full",1,L14="Partial",0.5,L14="N/A",0,L14="Partial [sector-specific only]",0.5,L14="No alignment",0)</f>
        <v>1</v>
      </c>
      <c r="W14" s="338" cm="1">
        <f t="array" ref="W14">_xlfn.IFS(L14="Full",1,L14="Partial",0.5,L14="N/A",0,L14="Partial [sector-specific only]",0,L14="No alignment",0)</f>
        <v>1</v>
      </c>
    </row>
    <row r="15" spans="1:23" ht="17.149999999999999" customHeight="1">
      <c r="A15" s="221" t="s">
        <v>1409</v>
      </c>
      <c r="B15" s="222" t="s">
        <v>364</v>
      </c>
      <c r="C15" s="222" t="s">
        <v>376</v>
      </c>
      <c r="D15" s="222" t="s">
        <v>1415</v>
      </c>
      <c r="E15" s="222"/>
      <c r="F15" s="222"/>
      <c r="G15" s="222"/>
      <c r="H15" s="222"/>
      <c r="I15" s="306" t="s">
        <v>1459</v>
      </c>
      <c r="J15" s="208" t="s">
        <v>1460</v>
      </c>
      <c r="K15" s="208" t="s">
        <v>1461</v>
      </c>
      <c r="L15" s="222" t="s">
        <v>1443</v>
      </c>
      <c r="M15" s="222" t="s">
        <v>12</v>
      </c>
      <c r="N15" s="229" t="s">
        <v>1462</v>
      </c>
      <c r="O15" s="221" t="s">
        <v>542</v>
      </c>
      <c r="P15" s="222" t="s">
        <v>570</v>
      </c>
      <c r="Q15" s="343" t="s">
        <v>1463</v>
      </c>
      <c r="R15" s="222"/>
      <c r="S15" s="222"/>
      <c r="T15" s="221"/>
      <c r="U15" s="222"/>
      <c r="V15" s="221" cm="1">
        <f t="array" ref="V15">_xlfn.IFS(L15="Full",1,L15="Partial",0.5,L15="N/A",0,L15="Partial [sector-specific only]",0.5,L15="No alignment",0)</f>
        <v>0.5</v>
      </c>
      <c r="W15" s="338" cm="1">
        <f t="array" ref="W15">_xlfn.IFS(L15="Full",1,L15="Partial",0.5,L15="N/A",0,L15="Partial [sector-specific only]",0,L15="No alignment",0)</f>
        <v>0</v>
      </c>
    </row>
    <row r="16" spans="1:23" ht="17.149999999999999" customHeight="1">
      <c r="A16" s="221" t="s">
        <v>1409</v>
      </c>
      <c r="B16" s="222" t="s">
        <v>364</v>
      </c>
      <c r="C16" s="222" t="s">
        <v>378</v>
      </c>
      <c r="D16" s="222" t="s">
        <v>1420</v>
      </c>
      <c r="E16" s="222"/>
      <c r="F16" s="222"/>
      <c r="G16" s="222"/>
      <c r="H16" s="222"/>
      <c r="I16" s="306" t="s">
        <v>1464</v>
      </c>
      <c r="J16" s="208" t="s">
        <v>1465</v>
      </c>
      <c r="K16" s="208" t="s">
        <v>1466</v>
      </c>
      <c r="L16" s="222" t="s">
        <v>667</v>
      </c>
      <c r="M16" s="222" t="s">
        <v>12</v>
      </c>
      <c r="N16" s="229" t="s">
        <v>1467</v>
      </c>
      <c r="O16" s="221" t="s">
        <v>542</v>
      </c>
      <c r="P16" s="222" t="s">
        <v>570</v>
      </c>
      <c r="Q16" s="338"/>
      <c r="R16" s="222"/>
      <c r="S16" s="222"/>
      <c r="T16" s="221"/>
      <c r="U16" s="222"/>
      <c r="V16" s="221" cm="1">
        <f t="array" ref="V16">_xlfn.IFS(L16="Full",1,L16="Partial",0.5,L16="N/A",0,L16="Partial [sector-specific only]",0.5,L16="No alignment",0)</f>
        <v>1</v>
      </c>
      <c r="W16" s="338" cm="1">
        <f t="array" ref="W16">_xlfn.IFS(L16="Full",1,L16="Partial",0.5,L16="N/A",0,L16="Partial [sector-specific only]",0,L16="No alignment",0)</f>
        <v>1</v>
      </c>
    </row>
    <row r="17" spans="1:23" ht="28.5" customHeight="1">
      <c r="A17" s="221" t="s">
        <v>1409</v>
      </c>
      <c r="B17" s="222" t="s">
        <v>405</v>
      </c>
      <c r="C17" s="222"/>
      <c r="D17" s="342" t="s">
        <v>1468</v>
      </c>
      <c r="E17" s="222"/>
      <c r="F17" s="222"/>
      <c r="G17" s="222"/>
      <c r="H17" s="222"/>
      <c r="I17" s="306" t="s">
        <v>1469</v>
      </c>
      <c r="J17" s="208" t="s">
        <v>1470</v>
      </c>
      <c r="K17" s="208" t="s">
        <v>1471</v>
      </c>
      <c r="L17" s="222" t="s">
        <v>629</v>
      </c>
      <c r="M17" s="222" t="s">
        <v>12</v>
      </c>
      <c r="N17" s="229" t="s">
        <v>1472</v>
      </c>
      <c r="O17" s="221" t="s">
        <v>542</v>
      </c>
      <c r="P17" s="222" t="s">
        <v>570</v>
      </c>
      <c r="Q17" s="338"/>
      <c r="R17" s="222"/>
      <c r="S17" s="222"/>
      <c r="T17" s="221"/>
      <c r="U17" s="222"/>
      <c r="V17" s="221" cm="1">
        <f t="array" ref="V17">_xlfn.IFS(L17="Full",1,L17="Partial",0.5,L17="N/A",0,L17="Partial [sector-specific only]",0.5,L17="No alignment",0)</f>
        <v>0.5</v>
      </c>
      <c r="W17" s="338" cm="1">
        <f t="array" ref="W17">_xlfn.IFS(L17="Full",1,L17="Partial",0.5,L17="N/A",0,L17="Partial [sector-specific only]",0,L17="No alignment",0)</f>
        <v>0.5</v>
      </c>
    </row>
    <row r="18" spans="1:23" s="344" customFormat="1" ht="17.149999999999999" customHeight="1">
      <c r="A18" s="221" t="s">
        <v>1409</v>
      </c>
      <c r="B18" s="222" t="s">
        <v>405</v>
      </c>
      <c r="C18" s="222" t="s">
        <v>374</v>
      </c>
      <c r="D18" s="222" t="s">
        <v>1473</v>
      </c>
      <c r="E18" s="222"/>
      <c r="F18" s="222"/>
      <c r="G18" s="222"/>
      <c r="H18" s="222"/>
      <c r="I18" s="306" t="s">
        <v>1469</v>
      </c>
      <c r="J18" s="208" t="s">
        <v>1470</v>
      </c>
      <c r="K18" s="208" t="s">
        <v>1471</v>
      </c>
      <c r="L18" s="222" t="s">
        <v>629</v>
      </c>
      <c r="M18" s="222" t="s">
        <v>12</v>
      </c>
      <c r="N18" s="229" t="s">
        <v>1474</v>
      </c>
      <c r="O18" s="221" t="s">
        <v>542</v>
      </c>
      <c r="P18" s="222" t="s">
        <v>570</v>
      </c>
      <c r="Q18" s="338"/>
      <c r="R18" s="222"/>
      <c r="S18" s="222"/>
      <c r="T18" s="221"/>
      <c r="U18" s="222"/>
      <c r="V18" s="221" cm="1">
        <f t="array" ref="V18">_xlfn.IFS(L18="Full",1,L18="Partial",0.5,L18="N/A",0,L18="Partial [sector-specific only]",0.5,L18="No alignment",0)</f>
        <v>0.5</v>
      </c>
      <c r="W18" s="338" cm="1">
        <f t="array" ref="W18">_xlfn.IFS(L18="Full",1,L18="Partial",0.5,L18="N/A",0,L18="Partial [sector-specific only]",0,L18="No alignment",0)</f>
        <v>0.5</v>
      </c>
    </row>
    <row r="19" spans="1:23" ht="17.149999999999999" customHeight="1">
      <c r="A19" s="221" t="s">
        <v>1409</v>
      </c>
      <c r="B19" s="222" t="s">
        <v>405</v>
      </c>
      <c r="C19" s="222" t="s">
        <v>376</v>
      </c>
      <c r="D19" s="222" t="s">
        <v>1415</v>
      </c>
      <c r="E19" s="222"/>
      <c r="F19" s="222"/>
      <c r="G19" s="222"/>
      <c r="H19" s="222"/>
      <c r="I19" s="308" t="s">
        <v>1475</v>
      </c>
      <c r="J19" s="202" t="s">
        <v>1476</v>
      </c>
      <c r="K19" s="202"/>
      <c r="L19" s="222" t="s">
        <v>6</v>
      </c>
      <c r="M19" s="222" t="s">
        <v>572</v>
      </c>
      <c r="N19" s="203" t="s">
        <v>1477</v>
      </c>
      <c r="O19" s="221" t="s">
        <v>542</v>
      </c>
      <c r="P19" s="222" t="s">
        <v>12</v>
      </c>
      <c r="Q19" s="343" t="s">
        <v>1478</v>
      </c>
      <c r="R19" s="222"/>
      <c r="S19" s="222"/>
      <c r="T19" s="221"/>
      <c r="U19" s="222"/>
      <c r="V19" s="221" cm="1">
        <f t="array" ref="V19">_xlfn.IFS(L19="Full",1,L19="Partial",0.5,L19="N/A",0,L19="Partial [sector-specific only]",0.5,L19="No alignment",0)</f>
        <v>0</v>
      </c>
      <c r="W19" s="338" cm="1">
        <f t="array" ref="W19">_xlfn.IFS(L19="Full",1,L19="Partial",0.5,L19="N/A",0,L19="Partial [sector-specific only]",0,L19="No alignment",0)</f>
        <v>0</v>
      </c>
    </row>
    <row r="20" spans="1:23" ht="17.149999999999999" customHeight="1">
      <c r="A20" s="221" t="s">
        <v>1409</v>
      </c>
      <c r="B20" s="222" t="s">
        <v>405</v>
      </c>
      <c r="C20" s="222" t="s">
        <v>378</v>
      </c>
      <c r="D20" s="222" t="s">
        <v>1420</v>
      </c>
      <c r="E20" s="222"/>
      <c r="F20" s="222"/>
      <c r="G20" s="222"/>
      <c r="H20" s="222"/>
      <c r="I20" s="306" t="s">
        <v>1086</v>
      </c>
      <c r="J20" s="208" t="s">
        <v>1479</v>
      </c>
      <c r="K20" s="208" t="s">
        <v>1091</v>
      </c>
      <c r="L20" s="222" t="s">
        <v>629</v>
      </c>
      <c r="M20" s="222" t="s">
        <v>570</v>
      </c>
      <c r="N20" s="229" t="s">
        <v>1480</v>
      </c>
      <c r="O20" s="221" t="s">
        <v>542</v>
      </c>
      <c r="P20" s="222" t="s">
        <v>570</v>
      </c>
      <c r="Q20" s="338"/>
      <c r="R20" s="222"/>
      <c r="S20" s="222"/>
      <c r="T20" s="221"/>
      <c r="U20" s="222"/>
      <c r="V20" s="221" cm="1">
        <f t="array" ref="V20">_xlfn.IFS(L20="Full",1,L20="Partial",0.5,L20="N/A",0,L20="Partial [sector-specific only]",0.5,L20="No alignment",0)</f>
        <v>0.5</v>
      </c>
      <c r="W20" s="338" cm="1">
        <f t="array" ref="W20">_xlfn.IFS(L20="Full",1,L20="Partial",0.5,L20="N/A",0,L20="Partial [sector-specific only]",0,L20="No alignment",0)</f>
        <v>0.5</v>
      </c>
    </row>
    <row r="21" spans="1:23" ht="17.149999999999999" customHeight="1">
      <c r="A21" s="221" t="s">
        <v>1409</v>
      </c>
      <c r="B21" s="222" t="s">
        <v>408</v>
      </c>
      <c r="C21" s="222"/>
      <c r="D21" s="342" t="s">
        <v>1481</v>
      </c>
      <c r="E21" s="222"/>
      <c r="F21" s="222"/>
      <c r="G21" s="222"/>
      <c r="H21" s="222"/>
      <c r="I21" s="308" t="s">
        <v>572</v>
      </c>
      <c r="J21" s="202" t="s">
        <v>572</v>
      </c>
      <c r="K21" s="208" t="s">
        <v>572</v>
      </c>
      <c r="L21" s="222" t="s">
        <v>6</v>
      </c>
      <c r="M21" s="222" t="s">
        <v>572</v>
      </c>
      <c r="N21" s="229" t="s">
        <v>1482</v>
      </c>
      <c r="O21" s="221" t="s">
        <v>542</v>
      </c>
      <c r="P21" s="222" t="s">
        <v>570</v>
      </c>
      <c r="Q21" s="338"/>
      <c r="R21" s="222"/>
      <c r="S21" s="222"/>
      <c r="T21" s="221"/>
      <c r="U21" s="222"/>
      <c r="V21" s="221" cm="1">
        <f t="array" ref="V21">_xlfn.IFS(L21="Full",1,L21="Partial",0.5,L21="N/A",0,L21="Partial [sector-specific only]",0.5,L21="No alignment",0)</f>
        <v>0</v>
      </c>
      <c r="W21" s="338" cm="1">
        <f t="array" ref="W21">_xlfn.IFS(L21="Full",1,L21="Partial",0.5,L21="N/A",0,L21="Partial [sector-specific only]",0,L21="No alignment",0)</f>
        <v>0</v>
      </c>
    </row>
    <row r="22" spans="1:23" ht="17.149999999999999" customHeight="1">
      <c r="A22" s="221" t="s">
        <v>1409</v>
      </c>
      <c r="B22" s="222" t="s">
        <v>408</v>
      </c>
      <c r="C22" s="222" t="s">
        <v>374</v>
      </c>
      <c r="D22" s="342" t="s">
        <v>1483</v>
      </c>
      <c r="E22" s="222"/>
      <c r="F22" s="222"/>
      <c r="G22" s="222"/>
      <c r="H22" s="222"/>
      <c r="I22" s="308" t="s">
        <v>572</v>
      </c>
      <c r="J22" s="202" t="s">
        <v>572</v>
      </c>
      <c r="K22" s="202" t="s">
        <v>572</v>
      </c>
      <c r="L22" s="222" t="s">
        <v>6</v>
      </c>
      <c r="M22" s="222" t="s">
        <v>572</v>
      </c>
      <c r="N22" s="203" t="s">
        <v>572</v>
      </c>
      <c r="O22" s="221" t="s">
        <v>542</v>
      </c>
      <c r="P22" s="222" t="s">
        <v>570</v>
      </c>
      <c r="Q22" s="338"/>
      <c r="R22" s="222"/>
      <c r="S22" s="222"/>
      <c r="T22" s="221"/>
      <c r="U22" s="222"/>
      <c r="V22" s="221" cm="1">
        <f t="array" ref="V22">_xlfn.IFS(L22="Full",1,L22="Partial",0.5,L22="N/A",0,L22="Partial [sector-specific only]",0.5,L22="No alignment",0)</f>
        <v>0</v>
      </c>
      <c r="W22" s="338" cm="1">
        <f t="array" ref="W22">_xlfn.IFS(L22="Full",1,L22="Partial",0.5,L22="N/A",0,L22="Partial [sector-specific only]",0,L22="No alignment",0)</f>
        <v>0</v>
      </c>
    </row>
    <row r="23" spans="1:23" ht="17.149999999999999" customHeight="1">
      <c r="A23" s="221" t="s">
        <v>1409</v>
      </c>
      <c r="B23" s="222" t="s">
        <v>408</v>
      </c>
      <c r="C23" s="222" t="s">
        <v>376</v>
      </c>
      <c r="D23" s="222" t="s">
        <v>1484</v>
      </c>
      <c r="E23" s="222"/>
      <c r="F23" s="222"/>
      <c r="G23" s="222"/>
      <c r="H23" s="222"/>
      <c r="I23" s="308" t="s">
        <v>572</v>
      </c>
      <c r="J23" s="202" t="s">
        <v>572</v>
      </c>
      <c r="K23" s="210" t="s">
        <v>572</v>
      </c>
      <c r="L23" s="224" t="s">
        <v>6</v>
      </c>
      <c r="M23" s="224" t="s">
        <v>572</v>
      </c>
      <c r="N23" s="231" t="s">
        <v>1485</v>
      </c>
      <c r="O23" s="223" t="s">
        <v>542</v>
      </c>
      <c r="P23" s="222" t="s">
        <v>570</v>
      </c>
      <c r="Q23" s="338"/>
      <c r="R23" s="222"/>
      <c r="S23" s="222"/>
      <c r="T23" s="221"/>
      <c r="U23" s="222"/>
      <c r="V23" s="221" cm="1">
        <f t="array" ref="V23">_xlfn.IFS(L23="Full",1,L23="Partial",0.5,L23="N/A",0,L23="Partial [sector-specific only]",0.5,L23="No alignment",0)</f>
        <v>0</v>
      </c>
      <c r="W23" s="338" cm="1">
        <f t="array" ref="W23">_xlfn.IFS(L23="Full",1,L23="Partial",0.5,L23="N/A",0,L23="Partial [sector-specific only]",0,L23="No alignment",0)</f>
        <v>0</v>
      </c>
    </row>
    <row r="24" spans="1:23" ht="17.149999999999999" customHeight="1">
      <c r="A24" s="225" t="s">
        <v>596</v>
      </c>
      <c r="B24" s="227"/>
      <c r="C24" s="227"/>
      <c r="D24" s="226" t="s">
        <v>1144</v>
      </c>
      <c r="E24" s="227"/>
      <c r="F24" s="227"/>
      <c r="G24" s="227"/>
      <c r="H24" s="227"/>
      <c r="I24" s="305" t="s">
        <v>571</v>
      </c>
      <c r="J24" s="204" t="s">
        <v>571</v>
      </c>
      <c r="K24" s="202" t="s">
        <v>571</v>
      </c>
      <c r="L24" s="222" t="s">
        <v>572</v>
      </c>
      <c r="M24" s="222" t="s">
        <v>571</v>
      </c>
      <c r="N24" s="203" t="s">
        <v>1145</v>
      </c>
      <c r="O24" s="221" t="s">
        <v>572</v>
      </c>
      <c r="P24" s="227" t="s">
        <v>570</v>
      </c>
      <c r="Q24" s="340"/>
      <c r="R24" s="227"/>
      <c r="S24" s="227"/>
      <c r="T24" s="339"/>
      <c r="U24" s="227"/>
      <c r="V24" s="221" cm="1">
        <f t="array" ref="V24">_xlfn.IFS(L24="Full",1,L24="Partial",0.5,L24="N/A",0,L24="Partial [sector-specific only]",0.5,L24="No alignment",0)</f>
        <v>0</v>
      </c>
      <c r="W24" s="338" cm="1">
        <f t="array" ref="W24">_xlfn.IFS(L24="Full",1,L24="Partial",0.5,L24="N/A",0,L24="Partial [sector-specific only]",0,L24="No alignment",0)</f>
        <v>0</v>
      </c>
    </row>
    <row r="25" spans="1:23" ht="17.149999999999999" customHeight="1">
      <c r="A25" s="221" t="s">
        <v>1486</v>
      </c>
      <c r="B25" s="222" t="s">
        <v>358</v>
      </c>
      <c r="C25" s="222"/>
      <c r="D25" s="222" t="s">
        <v>1487</v>
      </c>
      <c r="E25" s="222"/>
      <c r="F25" s="222"/>
      <c r="G25" s="222"/>
      <c r="H25" s="222"/>
      <c r="I25" s="308"/>
      <c r="J25" s="202"/>
      <c r="K25" s="202"/>
      <c r="L25" s="222" t="s">
        <v>6</v>
      </c>
      <c r="M25" s="222" t="s">
        <v>572</v>
      </c>
      <c r="N25" s="203" t="s">
        <v>1488</v>
      </c>
      <c r="O25" s="221" t="s">
        <v>575</v>
      </c>
      <c r="P25" s="222" t="s">
        <v>590</v>
      </c>
      <c r="Q25" s="343" t="s">
        <v>1489</v>
      </c>
      <c r="R25" s="222" t="s">
        <v>542</v>
      </c>
      <c r="S25" s="222" t="s">
        <v>1490</v>
      </c>
      <c r="T25" s="221"/>
      <c r="U25" s="222"/>
      <c r="V25" s="221" cm="1">
        <f t="array" ref="V25">_xlfn.IFS(L25="Full",1,L25="Partial",0.5,L25="N/A",0,L25="Partial [sector-specific only]",0.5,L25="No alignment",0)</f>
        <v>0</v>
      </c>
      <c r="W25" s="338" cm="1">
        <f t="array" ref="W25">_xlfn.IFS(L25="Full",1,L25="Partial",0.5,L25="N/A",0,L25="Partial [sector-specific only]",0,L25="No alignment",0)</f>
        <v>0</v>
      </c>
    </row>
    <row r="26" spans="1:23" ht="17.149999999999999" customHeight="1">
      <c r="A26" s="223" t="s">
        <v>1486</v>
      </c>
      <c r="B26" s="224" t="s">
        <v>362</v>
      </c>
      <c r="C26" s="224"/>
      <c r="D26" s="224" t="s">
        <v>1491</v>
      </c>
      <c r="E26" s="224"/>
      <c r="F26" s="224"/>
      <c r="G26" s="224"/>
      <c r="H26" s="224"/>
      <c r="I26" s="233"/>
      <c r="J26" s="210"/>
      <c r="K26" s="210"/>
      <c r="L26" s="224" t="s">
        <v>6</v>
      </c>
      <c r="M26" s="224" t="s">
        <v>572</v>
      </c>
      <c r="N26" s="211" t="s">
        <v>1488</v>
      </c>
      <c r="O26" s="223" t="s">
        <v>575</v>
      </c>
      <c r="P26" s="222" t="s">
        <v>1492</v>
      </c>
      <c r="Q26" s="341"/>
      <c r="R26" s="224"/>
      <c r="S26" s="224"/>
      <c r="T26" s="223"/>
      <c r="U26" s="224"/>
      <c r="V26" s="221" cm="1">
        <f t="array" ref="V26">_xlfn.IFS(L26="Full",1,L26="Partial",0.5,L26="N/A",0,L26="Partial [sector-specific only]",0.5,L26="No alignment",0)</f>
        <v>0</v>
      </c>
      <c r="W26" s="338" cm="1">
        <f t="array" ref="W26">_xlfn.IFS(L26="Full",1,L26="Partial",0.5,L26="N/A",0,L26="Partial [sector-specific only]",0,L26="No alignment",0)</f>
        <v>0</v>
      </c>
    </row>
    <row r="27" spans="1:23" ht="17.149999999999999" customHeight="1">
      <c r="A27" s="225" t="s">
        <v>598</v>
      </c>
      <c r="B27" s="227"/>
      <c r="C27" s="227"/>
      <c r="D27" s="226" t="s">
        <v>1144</v>
      </c>
      <c r="E27" s="227"/>
      <c r="F27" s="227"/>
      <c r="G27" s="227"/>
      <c r="H27" s="227"/>
      <c r="I27" s="305" t="s">
        <v>571</v>
      </c>
      <c r="J27" s="204" t="s">
        <v>571</v>
      </c>
      <c r="K27" s="204" t="s">
        <v>571</v>
      </c>
      <c r="L27" s="222" t="s">
        <v>572</v>
      </c>
      <c r="M27" s="222" t="s">
        <v>571</v>
      </c>
      <c r="N27" s="203" t="s">
        <v>1145</v>
      </c>
      <c r="O27" s="339" t="s">
        <v>572</v>
      </c>
      <c r="P27" s="227" t="s">
        <v>570</v>
      </c>
      <c r="Q27" s="340"/>
      <c r="R27" s="227"/>
      <c r="S27" s="227"/>
      <c r="T27" s="339"/>
      <c r="U27" s="227"/>
      <c r="V27" s="221" cm="1">
        <f t="array" ref="V27">_xlfn.IFS(L27="Full",1,L27="Partial",0.5,L27="N/A",0,L27="Partial [sector-specific only]",0.5,L27="No alignment",0)</f>
        <v>0</v>
      </c>
      <c r="W27" s="338" cm="1">
        <f t="array" ref="W27">_xlfn.IFS(L27="Full",1,L27="Partial",0.5,L27="N/A",0,L27="Partial [sector-specific only]",0,L27="No alignment",0)</f>
        <v>0</v>
      </c>
    </row>
    <row r="28" spans="1:23" ht="17.149999999999999" customHeight="1">
      <c r="A28" s="221" t="s">
        <v>1493</v>
      </c>
      <c r="B28" s="222" t="s">
        <v>358</v>
      </c>
      <c r="C28" s="222"/>
      <c r="D28" s="222" t="s">
        <v>1494</v>
      </c>
      <c r="E28" s="222"/>
      <c r="F28" s="222"/>
      <c r="G28" s="222"/>
      <c r="H28" s="222"/>
      <c r="I28" s="308">
        <v>7.49</v>
      </c>
      <c r="J28" s="208" t="s">
        <v>1495</v>
      </c>
      <c r="K28" s="208" t="s">
        <v>1496</v>
      </c>
      <c r="L28" s="222" t="s">
        <v>1443</v>
      </c>
      <c r="M28" s="222" t="s">
        <v>12</v>
      </c>
      <c r="N28" s="203"/>
      <c r="O28" s="221" t="s">
        <v>585</v>
      </c>
      <c r="P28" s="222" t="s">
        <v>570</v>
      </c>
      <c r="Q28" s="338"/>
      <c r="R28" s="222"/>
      <c r="S28" s="222"/>
      <c r="T28" s="221"/>
      <c r="U28" s="222"/>
      <c r="V28" s="221" cm="1">
        <f t="array" ref="V28">_xlfn.IFS(L28="Full",1,L28="Partial",0.5,L28="N/A",0,L28="Partial [sector-specific only]",0.5,L28="No alignment",0)</f>
        <v>0.5</v>
      </c>
      <c r="W28" s="338" cm="1">
        <f t="array" ref="W28">_xlfn.IFS(L28="Full",1,L28="Partial",0.5,L28="N/A",0,L28="Partial [sector-specific only]",0,L28="No alignment",0)</f>
        <v>0</v>
      </c>
    </row>
    <row r="29" spans="1:23" ht="17.149999999999999" customHeight="1">
      <c r="A29" s="221" t="s">
        <v>1493</v>
      </c>
      <c r="B29" s="222" t="s">
        <v>362</v>
      </c>
      <c r="C29" s="222"/>
      <c r="D29" s="222" t="s">
        <v>1497</v>
      </c>
      <c r="E29" s="222"/>
      <c r="F29" s="222"/>
      <c r="G29" s="222"/>
      <c r="H29" s="222"/>
      <c r="I29" s="308" t="s">
        <v>571</v>
      </c>
      <c r="J29" s="202" t="s">
        <v>571</v>
      </c>
      <c r="K29" s="202" t="s">
        <v>571</v>
      </c>
      <c r="L29" s="222" t="s">
        <v>572</v>
      </c>
      <c r="M29" s="222" t="s">
        <v>571</v>
      </c>
      <c r="N29" s="203" t="s">
        <v>1145</v>
      </c>
      <c r="O29" s="221" t="s">
        <v>585</v>
      </c>
      <c r="P29" s="222" t="s">
        <v>570</v>
      </c>
      <c r="Q29" s="338"/>
      <c r="R29" s="222"/>
      <c r="S29" s="222"/>
      <c r="T29" s="221"/>
      <c r="U29" s="222"/>
      <c r="V29" s="221" cm="1">
        <f t="array" ref="V29">_xlfn.IFS(L29="Full",1,L29="Partial",0.5,L29="N/A",0,L29="Partial [sector-specific only]",0.5,L29="No alignment",0)</f>
        <v>0</v>
      </c>
      <c r="W29" s="338" cm="1">
        <f t="array" ref="W29">_xlfn.IFS(L29="Full",1,L29="Partial",0.5,L29="N/A",0,L29="Partial [sector-specific only]",0,L29="No alignment",0)</f>
        <v>0</v>
      </c>
    </row>
    <row r="30" spans="1:23" ht="17.149999999999999" customHeight="1">
      <c r="A30" s="221" t="s">
        <v>1493</v>
      </c>
      <c r="B30" s="222" t="s">
        <v>362</v>
      </c>
      <c r="C30" s="222" t="s">
        <v>374</v>
      </c>
      <c r="D30" s="222" t="s">
        <v>1498</v>
      </c>
      <c r="E30" s="222"/>
      <c r="F30" s="222"/>
      <c r="G30" s="222"/>
      <c r="H30" s="222"/>
      <c r="I30" s="308">
        <v>7.49</v>
      </c>
      <c r="J30" s="202" t="s">
        <v>1499</v>
      </c>
      <c r="K30" s="208" t="s">
        <v>1496</v>
      </c>
      <c r="L30" s="222" t="s">
        <v>1443</v>
      </c>
      <c r="M30" s="222" t="s">
        <v>12</v>
      </c>
      <c r="N30" s="203"/>
      <c r="O30" s="221" t="s">
        <v>585</v>
      </c>
      <c r="P30" s="222" t="s">
        <v>570</v>
      </c>
      <c r="Q30" s="338"/>
      <c r="R30" s="222"/>
      <c r="S30" s="222"/>
      <c r="T30" s="221"/>
      <c r="U30" s="222"/>
      <c r="V30" s="221" cm="1">
        <f t="array" ref="V30">_xlfn.IFS(L30="Full",1,L30="Partial",0.5,L30="N/A",0,L30="Partial [sector-specific only]",0.5,L30="No alignment",0)</f>
        <v>0.5</v>
      </c>
      <c r="W30" s="338" cm="1">
        <f t="array" ref="W30">_xlfn.IFS(L30="Full",1,L30="Partial",0.5,L30="N/A",0,L30="Partial [sector-specific only]",0,L30="No alignment",0)</f>
        <v>0</v>
      </c>
    </row>
    <row r="31" spans="1:23" s="344" customFormat="1" ht="17.149999999999999" customHeight="1">
      <c r="A31" s="221" t="s">
        <v>1493</v>
      </c>
      <c r="B31" s="222" t="s">
        <v>362</v>
      </c>
      <c r="C31" s="222" t="s">
        <v>376</v>
      </c>
      <c r="D31" s="222" t="s">
        <v>1500</v>
      </c>
      <c r="E31" s="222"/>
      <c r="F31" s="222"/>
      <c r="G31" s="222"/>
      <c r="H31" s="222"/>
      <c r="I31" s="308">
        <v>7.49</v>
      </c>
      <c r="J31" s="202" t="s">
        <v>1499</v>
      </c>
      <c r="K31" s="208" t="s">
        <v>1496</v>
      </c>
      <c r="L31" s="222" t="s">
        <v>1443</v>
      </c>
      <c r="M31" s="222" t="s">
        <v>12</v>
      </c>
      <c r="N31" s="203"/>
      <c r="O31" s="221" t="s">
        <v>585</v>
      </c>
      <c r="P31" s="222" t="s">
        <v>570</v>
      </c>
      <c r="Q31" s="338"/>
      <c r="R31" s="222"/>
      <c r="S31" s="222"/>
      <c r="T31" s="221"/>
      <c r="U31" s="222"/>
      <c r="V31" s="221" cm="1">
        <f t="array" ref="V31">_xlfn.IFS(L31="Full",1,L31="Partial",0.5,L31="N/A",0,L31="Partial [sector-specific only]",0.5,L31="No alignment",0)</f>
        <v>0.5</v>
      </c>
      <c r="W31" s="338" cm="1">
        <f t="array" ref="W31">_xlfn.IFS(L31="Full",1,L31="Partial",0.5,L31="N/A",0,L31="Partial [sector-specific only]",0,L31="No alignment",0)</f>
        <v>0</v>
      </c>
    </row>
    <row r="32" spans="1:23" ht="17.149999999999999" customHeight="1">
      <c r="A32" s="221" t="s">
        <v>1493</v>
      </c>
      <c r="B32" s="222" t="s">
        <v>362</v>
      </c>
      <c r="C32" s="222" t="s">
        <v>378</v>
      </c>
      <c r="D32" s="222" t="s">
        <v>1501</v>
      </c>
      <c r="E32" s="222"/>
      <c r="F32" s="222"/>
      <c r="G32" s="222"/>
      <c r="H32" s="222"/>
      <c r="I32" s="308">
        <v>7.49</v>
      </c>
      <c r="J32" s="202" t="s">
        <v>1499</v>
      </c>
      <c r="K32" s="208" t="s">
        <v>1496</v>
      </c>
      <c r="L32" s="222" t="s">
        <v>1443</v>
      </c>
      <c r="M32" s="222" t="s">
        <v>12</v>
      </c>
      <c r="N32" s="203"/>
      <c r="O32" s="221" t="s">
        <v>585</v>
      </c>
      <c r="P32" s="222" t="s">
        <v>570</v>
      </c>
      <c r="Q32" s="338"/>
      <c r="R32" s="222"/>
      <c r="S32" s="222"/>
      <c r="T32" s="221"/>
      <c r="U32" s="222"/>
      <c r="V32" s="221" cm="1">
        <f t="array" ref="V32">_xlfn.IFS(L32="Full",1,L32="Partial",0.5,L32="N/A",0,L32="Partial [sector-specific only]",0.5,L32="No alignment",0)</f>
        <v>0.5</v>
      </c>
      <c r="W32" s="338" cm="1">
        <f t="array" ref="W32">_xlfn.IFS(L32="Full",1,L32="Partial",0.5,L32="N/A",0,L32="Partial [sector-specific only]",0,L32="No alignment",0)</f>
        <v>0</v>
      </c>
    </row>
    <row r="33" spans="1:23" ht="17.149999999999999" customHeight="1">
      <c r="A33" s="223" t="s">
        <v>1493</v>
      </c>
      <c r="B33" s="224" t="s">
        <v>364</v>
      </c>
      <c r="C33" s="224"/>
      <c r="D33" s="224" t="s">
        <v>1502</v>
      </c>
      <c r="E33" s="224"/>
      <c r="F33" s="224"/>
      <c r="G33" s="224"/>
      <c r="H33" s="224"/>
      <c r="I33" s="233" t="s">
        <v>572</v>
      </c>
      <c r="J33" s="210" t="s">
        <v>572</v>
      </c>
      <c r="K33" s="210" t="s">
        <v>572</v>
      </c>
      <c r="L33" s="224" t="s">
        <v>6</v>
      </c>
      <c r="M33" s="224" t="s">
        <v>572</v>
      </c>
      <c r="N33" s="211"/>
      <c r="O33" s="223" t="s">
        <v>585</v>
      </c>
      <c r="P33" s="224" t="s">
        <v>570</v>
      </c>
      <c r="Q33" s="341"/>
      <c r="R33" s="224"/>
      <c r="S33" s="224"/>
      <c r="T33" s="223"/>
      <c r="U33" s="224"/>
      <c r="V33" s="221" cm="1">
        <f t="array" ref="V33">_xlfn.IFS(L33="Full",1,L33="Partial",0.5,L33="N/A",0,L33="Partial [sector-specific only]",0.5,L33="No alignment",0)</f>
        <v>0</v>
      </c>
      <c r="W33" s="338" cm="1">
        <f t="array" ref="W33">_xlfn.IFS(L33="Full",1,L33="Partial",0.5,L33="N/A",0,L33="Partial [sector-specific only]",0,L33="No alignment",0)</f>
        <v>0</v>
      </c>
    </row>
    <row r="34" spans="1:23" ht="17.149999999999999" customHeight="1">
      <c r="A34" s="225" t="s">
        <v>600</v>
      </c>
      <c r="B34" s="227"/>
      <c r="C34" s="227"/>
      <c r="D34" s="226" t="s">
        <v>1144</v>
      </c>
      <c r="E34" s="227"/>
      <c r="F34" s="227"/>
      <c r="G34" s="227"/>
      <c r="H34" s="227"/>
      <c r="I34" s="305" t="s">
        <v>571</v>
      </c>
      <c r="J34" s="204" t="s">
        <v>571</v>
      </c>
      <c r="K34" s="204" t="s">
        <v>571</v>
      </c>
      <c r="L34" s="227" t="s">
        <v>572</v>
      </c>
      <c r="M34" s="227" t="s">
        <v>571</v>
      </c>
      <c r="N34" s="206" t="s">
        <v>1145</v>
      </c>
      <c r="O34" s="339" t="s">
        <v>572</v>
      </c>
      <c r="P34" s="222" t="s">
        <v>570</v>
      </c>
      <c r="Q34" s="340"/>
      <c r="R34" s="227"/>
      <c r="S34" s="227"/>
      <c r="T34" s="339"/>
      <c r="U34" s="227"/>
      <c r="V34" s="221" cm="1">
        <f t="array" ref="V34">_xlfn.IFS(L34="Full",1,L34="Partial",0.5,L34="N/A",0,L34="Partial [sector-specific only]",0.5,L34="No alignment",0)</f>
        <v>0</v>
      </c>
      <c r="W34" s="338" cm="1">
        <f t="array" ref="W34">_xlfn.IFS(L34="Full",1,L34="Partial",0.5,L34="N/A",0,L34="Partial [sector-specific only]",0,L34="No alignment",0)</f>
        <v>0</v>
      </c>
    </row>
    <row r="35" spans="1:23" ht="17.149999999999999" customHeight="1">
      <c r="A35" s="221" t="s">
        <v>1503</v>
      </c>
      <c r="B35" s="222" t="s">
        <v>358</v>
      </c>
      <c r="C35" s="222"/>
      <c r="D35" s="222" t="s">
        <v>1504</v>
      </c>
      <c r="E35" s="222"/>
      <c r="F35" s="222"/>
      <c r="G35" s="222"/>
      <c r="H35" s="222"/>
      <c r="I35" s="306" t="s">
        <v>1505</v>
      </c>
      <c r="J35" s="208" t="s">
        <v>1506</v>
      </c>
      <c r="K35" s="208" t="s">
        <v>1507</v>
      </c>
      <c r="L35" s="222" t="s">
        <v>629</v>
      </c>
      <c r="M35" s="222" t="s">
        <v>570</v>
      </c>
      <c r="N35" s="229" t="s">
        <v>1508</v>
      </c>
      <c r="O35" s="221" t="s">
        <v>585</v>
      </c>
      <c r="P35" s="222" t="s">
        <v>12</v>
      </c>
      <c r="Q35" s="343" t="s">
        <v>1509</v>
      </c>
      <c r="R35" s="222" t="s">
        <v>542</v>
      </c>
      <c r="S35" s="342" t="s">
        <v>1510</v>
      </c>
      <c r="T35" s="221"/>
      <c r="U35" s="222"/>
      <c r="V35" s="221" cm="1">
        <f t="array" ref="V35">_xlfn.IFS(L35="Full",1,L35="Partial",0.5,L35="N/A",0,L35="Partial [sector-specific only]",0.5,L35="No alignment",0)</f>
        <v>0.5</v>
      </c>
      <c r="W35" s="338" cm="1">
        <f t="array" ref="W35">_xlfn.IFS(L35="Full",1,L35="Partial",0.5,L35="N/A",0,L35="Partial [sector-specific only]",0,L35="No alignment",0)</f>
        <v>0.5</v>
      </c>
    </row>
    <row r="36" spans="1:23" ht="17.149999999999999" customHeight="1">
      <c r="A36" s="221" t="s">
        <v>1503</v>
      </c>
      <c r="B36" s="222" t="s">
        <v>362</v>
      </c>
      <c r="C36" s="222"/>
      <c r="D36" s="222" t="s">
        <v>1511</v>
      </c>
      <c r="E36" s="222"/>
      <c r="F36" s="222"/>
      <c r="G36" s="222"/>
      <c r="H36" s="222"/>
      <c r="I36" s="308" t="s">
        <v>572</v>
      </c>
      <c r="J36" s="311" t="s">
        <v>572</v>
      </c>
      <c r="K36" s="311" t="s">
        <v>572</v>
      </c>
      <c r="L36" s="222" t="s">
        <v>6</v>
      </c>
      <c r="M36" s="222" t="s">
        <v>572</v>
      </c>
      <c r="N36" s="203"/>
      <c r="O36" s="221" t="s">
        <v>585</v>
      </c>
      <c r="P36" s="222" t="s">
        <v>570</v>
      </c>
      <c r="Q36" s="343"/>
      <c r="R36" s="222"/>
      <c r="S36" s="222"/>
      <c r="T36" s="221"/>
      <c r="U36" s="222"/>
      <c r="V36" s="221" cm="1">
        <f t="array" ref="V36">_xlfn.IFS(L36="Full",1,L36="Partial",0.5,L36="N/A",0,L36="Partial [sector-specific only]",0.5,L36="No alignment",0)</f>
        <v>0</v>
      </c>
      <c r="W36" s="338" cm="1">
        <f t="array" ref="W36">_xlfn.IFS(L36="Full",1,L36="Partial",0.5,L36="N/A",0,L36="Partial [sector-specific only]",0,L36="No alignment",0)</f>
        <v>0</v>
      </c>
    </row>
    <row r="37" spans="1:23" ht="17.149999999999999" customHeight="1">
      <c r="A37" s="221" t="s">
        <v>1503</v>
      </c>
      <c r="B37" s="222" t="s">
        <v>364</v>
      </c>
      <c r="C37" s="222"/>
      <c r="D37" s="222" t="s">
        <v>1512</v>
      </c>
      <c r="E37" s="222"/>
      <c r="F37" s="222"/>
      <c r="G37" s="222"/>
      <c r="H37" s="222"/>
      <c r="I37" s="308" t="s">
        <v>1362</v>
      </c>
      <c r="J37" s="202" t="s">
        <v>1513</v>
      </c>
      <c r="K37" s="208" t="s">
        <v>1514</v>
      </c>
      <c r="L37" s="222" t="s">
        <v>629</v>
      </c>
      <c r="M37" s="222" t="s">
        <v>570</v>
      </c>
      <c r="N37" s="229" t="s">
        <v>1508</v>
      </c>
      <c r="O37" s="221" t="s">
        <v>585</v>
      </c>
      <c r="P37" s="222" t="s">
        <v>12</v>
      </c>
      <c r="Q37" s="343" t="s">
        <v>1509</v>
      </c>
      <c r="R37" s="222" t="s">
        <v>542</v>
      </c>
      <c r="S37" s="342" t="s">
        <v>1515</v>
      </c>
      <c r="T37" s="221"/>
      <c r="U37" s="222"/>
      <c r="V37" s="221" cm="1">
        <f t="array" ref="V37">_xlfn.IFS(L37="Full",1,L37="Partial",0.5,L37="N/A",0,L37="Partial [sector-specific only]",0.5,L37="No alignment",0)</f>
        <v>0.5</v>
      </c>
      <c r="W37" s="338" cm="1">
        <f t="array" ref="W37">_xlfn.IFS(L37="Full",1,L37="Partial",0.5,L37="N/A",0,L37="Partial [sector-specific only]",0,L37="No alignment",0)</f>
        <v>0.5</v>
      </c>
    </row>
    <row r="38" spans="1:23" s="344" customFormat="1" ht="17.149999999999999" customHeight="1">
      <c r="A38" s="221" t="s">
        <v>1503</v>
      </c>
      <c r="B38" s="222" t="s">
        <v>405</v>
      </c>
      <c r="C38" s="222"/>
      <c r="D38" s="222" t="s">
        <v>1516</v>
      </c>
      <c r="E38" s="222"/>
      <c r="F38" s="222"/>
      <c r="G38" s="222"/>
      <c r="H38" s="222"/>
      <c r="I38" s="308" t="s">
        <v>572</v>
      </c>
      <c r="J38" s="311" t="s">
        <v>572</v>
      </c>
      <c r="K38" s="311" t="s">
        <v>572</v>
      </c>
      <c r="L38" s="222" t="s">
        <v>6</v>
      </c>
      <c r="M38" s="222" t="s">
        <v>572</v>
      </c>
      <c r="N38" s="203"/>
      <c r="O38" s="221" t="s">
        <v>585</v>
      </c>
      <c r="P38" s="222" t="s">
        <v>570</v>
      </c>
      <c r="Q38" s="343"/>
      <c r="R38" s="222"/>
      <c r="S38" s="222"/>
      <c r="T38" s="221"/>
      <c r="U38" s="222"/>
      <c r="V38" s="221" cm="1">
        <f t="array" ref="V38">_xlfn.IFS(L38="Full",1,L38="Partial",0.5,L38="N/A",0,L38="Partial [sector-specific only]",0.5,L38="No alignment",0)</f>
        <v>0</v>
      </c>
      <c r="W38" s="338" cm="1">
        <f t="array" ref="W38">_xlfn.IFS(L38="Full",1,L38="Partial",0.5,L38="N/A",0,L38="Partial [sector-specific only]",0,L38="No alignment",0)</f>
        <v>0</v>
      </c>
    </row>
    <row r="39" spans="1:23" ht="17.149999999999999" customHeight="1">
      <c r="A39" s="221" t="s">
        <v>1503</v>
      </c>
      <c r="B39" s="222" t="s">
        <v>408</v>
      </c>
      <c r="C39" s="222"/>
      <c r="D39" s="222" t="s">
        <v>1517</v>
      </c>
      <c r="E39" s="222"/>
      <c r="F39" s="222"/>
      <c r="G39" s="222"/>
      <c r="H39" s="222"/>
      <c r="I39" s="308" t="s">
        <v>743</v>
      </c>
      <c r="J39" s="311" t="s">
        <v>1518</v>
      </c>
      <c r="K39" s="311" t="s">
        <v>744</v>
      </c>
      <c r="L39" s="222" t="s">
        <v>629</v>
      </c>
      <c r="M39" s="222" t="s">
        <v>570</v>
      </c>
      <c r="N39" s="229" t="s">
        <v>1508</v>
      </c>
      <c r="O39" s="221" t="s">
        <v>585</v>
      </c>
      <c r="P39" s="222" t="s">
        <v>12</v>
      </c>
      <c r="Q39" s="343" t="s">
        <v>1509</v>
      </c>
      <c r="R39" s="222" t="s">
        <v>542</v>
      </c>
      <c r="S39" s="222" t="s">
        <v>1519</v>
      </c>
      <c r="T39" s="221"/>
      <c r="U39" s="222"/>
      <c r="V39" s="221" cm="1">
        <f t="array" ref="V39">_xlfn.IFS(L39="Full",1,L39="Partial",0.5,L39="N/A",0,L39="Partial [sector-specific only]",0.5,L39="No alignment",0)</f>
        <v>0.5</v>
      </c>
      <c r="W39" s="338" cm="1">
        <f t="array" ref="W39">_xlfn.IFS(L39="Full",1,L39="Partial",0.5,L39="N/A",0,L39="Partial [sector-specific only]",0,L39="No alignment",0)</f>
        <v>0.5</v>
      </c>
    </row>
    <row r="40" spans="1:23" ht="17.149999999999999" customHeight="1">
      <c r="A40" s="223" t="s">
        <v>1503</v>
      </c>
      <c r="B40" s="224" t="s">
        <v>410</v>
      </c>
      <c r="C40" s="224"/>
      <c r="D40" s="224" t="s">
        <v>1520</v>
      </c>
      <c r="E40" s="224"/>
      <c r="F40" s="224"/>
      <c r="G40" s="224"/>
      <c r="H40" s="224"/>
      <c r="I40" s="233" t="s">
        <v>572</v>
      </c>
      <c r="J40" s="345" t="s">
        <v>572</v>
      </c>
      <c r="K40" s="345" t="s">
        <v>572</v>
      </c>
      <c r="L40" s="224" t="s">
        <v>6</v>
      </c>
      <c r="M40" s="224" t="s">
        <v>572</v>
      </c>
      <c r="N40" s="211"/>
      <c r="O40" s="223" t="s">
        <v>585</v>
      </c>
      <c r="P40" s="224" t="s">
        <v>570</v>
      </c>
      <c r="Q40" s="341"/>
      <c r="R40" s="224"/>
      <c r="S40" s="224"/>
      <c r="T40" s="223"/>
      <c r="U40" s="224"/>
      <c r="V40" s="223" cm="1">
        <f t="array" ref="V40">_xlfn.IFS(L40="Full",1,L40="Partial",0.5,L40="N/A",0,L40="Partial [sector-specific only]",0.5,L40="No alignment",0)</f>
        <v>0</v>
      </c>
      <c r="W40" s="341" cm="1">
        <f t="array" ref="W40">_xlfn.IFS(L40="Full",1,L40="Partial",0.5,L40="N/A",0,L40="Partial [sector-specific only]",0,L40="No alignment",0)</f>
        <v>0</v>
      </c>
    </row>
  </sheetData>
  <autoFilter ref="A1:V40" xr:uid="{0EEFEF68-C005-43D8-9563-17ED9554B767}"/>
  <phoneticPr fontId="16" type="noConversion"/>
  <conditionalFormatting sqref="L1:M1">
    <cfRule type="containsText" dxfId="4" priority="3" operator="containsText" text="No alignment">
      <formula>NOT(ISERROR(SEARCH("No alignment",L1)))</formula>
    </cfRule>
  </conditionalFormatting>
  <conditionalFormatting sqref="P1:P1048576">
    <cfRule type="cellIs" dxfId="3" priority="1" operator="equal">
      <formula>"No"</formula>
    </cfRule>
  </conditionalFormatting>
  <dataValidations count="2">
    <dataValidation allowBlank="1" showInputMessage="1" showErrorMessage="1" sqref="L1:M1" xr:uid="{36BAD503-80AF-4CA1-85B6-DD4F35C9376E}"/>
    <dataValidation type="list" allowBlank="1" showInputMessage="1" showErrorMessage="1" sqref="L2:L40" xr:uid="{DEA91FA6-50DF-4946-A2F4-75D4B8DD940E}">
      <formula1>#REF!</formula1>
    </dataValidation>
  </dataValidations>
  <pageMargins left="0.7" right="0.7" top="0.75" bottom="0.75" header="0.3" footer="0.3"/>
  <pageSetup paperSize="9" orientation="portrait" horizontalDpi="90" verticalDpi="9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6797-E2E0-4FA1-9083-146F6D8E4777}">
  <sheetPr>
    <tabColor rgb="FF72E884"/>
  </sheetPr>
  <dimension ref="A2:V130"/>
  <sheetViews>
    <sheetView workbookViewId="0"/>
  </sheetViews>
  <sheetFormatPr defaultColWidth="8.765625" defaultRowHeight="10.5"/>
  <cols>
    <col min="1" max="1" width="7.4609375" style="89" customWidth="1"/>
    <col min="2" max="2" width="9.23046875" style="89" customWidth="1"/>
    <col min="3" max="3" width="7.4609375" style="89" customWidth="1"/>
    <col min="4" max="4" width="50.765625" style="110" customWidth="1"/>
    <col min="5" max="5" width="17.4609375" style="111" customWidth="1"/>
    <col min="6" max="6" width="21.765625" style="89" customWidth="1"/>
    <col min="7" max="7" width="17.4609375" style="111" customWidth="1"/>
    <col min="8" max="8" width="50.765625" style="112" customWidth="1"/>
    <col min="9" max="9" width="23.765625" style="33" customWidth="1"/>
    <col min="10" max="10" width="24.4609375" style="112" customWidth="1"/>
    <col min="11" max="11" width="61.4609375" style="33" customWidth="1"/>
    <col min="12" max="12" width="17.765625" style="33" customWidth="1"/>
    <col min="13" max="13" width="48.4609375" style="33" customWidth="1"/>
    <col min="14" max="14" width="12.765625" style="193" customWidth="1"/>
    <col min="15" max="15" width="23.765625" style="193" customWidth="1"/>
    <col min="16" max="16" width="30.4609375" style="194" customWidth="1"/>
    <col min="17" max="17" width="8.765625" style="193"/>
    <col min="18" max="18" width="29.07421875" style="193" customWidth="1"/>
    <col min="19" max="19" width="14.765625" style="193" customWidth="1"/>
    <col min="20" max="20" width="29.07421875" style="193" customWidth="1"/>
    <col min="21" max="21" width="17.765625" style="193" customWidth="1"/>
    <col min="22" max="16384" width="8.765625" style="33"/>
  </cols>
  <sheetData>
    <row r="2" spans="1:22" s="89" customFormat="1" ht="48.75" customHeight="1">
      <c r="A2" s="163" t="s">
        <v>353</v>
      </c>
      <c r="B2" s="163" t="s">
        <v>354</v>
      </c>
      <c r="C2" s="163" t="s">
        <v>355</v>
      </c>
      <c r="D2" s="164" t="s">
        <v>348</v>
      </c>
      <c r="E2" s="163" t="s">
        <v>349</v>
      </c>
      <c r="F2" s="163" t="s">
        <v>350</v>
      </c>
      <c r="G2" s="163" t="s">
        <v>351</v>
      </c>
      <c r="H2" s="163" t="s">
        <v>352</v>
      </c>
      <c r="I2" s="165" t="s">
        <v>1138</v>
      </c>
      <c r="J2" s="165" t="s">
        <v>199</v>
      </c>
      <c r="K2" s="165" t="s">
        <v>200</v>
      </c>
      <c r="L2" s="165" t="s">
        <v>201</v>
      </c>
      <c r="M2" s="165" t="s">
        <v>202</v>
      </c>
      <c r="N2" s="180" t="s">
        <v>203</v>
      </c>
      <c r="O2" s="180" t="s">
        <v>204</v>
      </c>
      <c r="P2" s="180" t="s">
        <v>205</v>
      </c>
      <c r="Q2" s="181" t="s">
        <v>206</v>
      </c>
      <c r="R2" s="181" t="s">
        <v>207</v>
      </c>
      <c r="S2" s="182" t="s">
        <v>1521</v>
      </c>
      <c r="T2" s="182" t="s">
        <v>1143</v>
      </c>
      <c r="U2" s="183" t="s">
        <v>208</v>
      </c>
    </row>
    <row r="3" spans="1:22" ht="35.9" customHeight="1">
      <c r="A3" s="39" t="s">
        <v>357</v>
      </c>
      <c r="B3" s="52" t="s">
        <v>358</v>
      </c>
      <c r="C3" s="39"/>
      <c r="D3" s="48" t="s">
        <v>359</v>
      </c>
      <c r="E3" s="145" t="s">
        <v>360</v>
      </c>
      <c r="F3" s="39"/>
      <c r="G3" s="42" t="s">
        <v>361</v>
      </c>
      <c r="H3" s="43"/>
      <c r="I3" s="43" t="s">
        <v>1595</v>
      </c>
      <c r="J3" s="43" t="s">
        <v>1596</v>
      </c>
      <c r="K3" s="43" t="s">
        <v>1597</v>
      </c>
      <c r="L3" s="126" t="s">
        <v>629</v>
      </c>
      <c r="M3" s="43" t="s">
        <v>1598</v>
      </c>
      <c r="N3" s="184" t="s">
        <v>534</v>
      </c>
      <c r="O3" s="184" t="s">
        <v>12</v>
      </c>
      <c r="P3" s="185" t="s">
        <v>1599</v>
      </c>
      <c r="Q3" s="184" t="s">
        <v>535</v>
      </c>
      <c r="R3" s="185" t="s">
        <v>1600</v>
      </c>
      <c r="S3" s="185" t="s">
        <v>1601</v>
      </c>
      <c r="T3" s="185" t="s">
        <v>1602</v>
      </c>
      <c r="U3" s="184" t="e" cm="1">
        <f t="array" ref="U3">_xlfn.IFS(L3=#REF!,1,'GRI 101 '!L3=#REF!,0.5,'GRI 101 '!L3=#REF!,0,'GRI 101 '!L3=#REF!,0)</f>
        <v>#REF!</v>
      </c>
    </row>
    <row r="4" spans="1:22" ht="22.5" customHeight="1">
      <c r="A4" s="39" t="s">
        <v>357</v>
      </c>
      <c r="B4" s="52" t="s">
        <v>362</v>
      </c>
      <c r="C4" s="39"/>
      <c r="D4" s="66" t="s">
        <v>363</v>
      </c>
      <c r="E4" s="145" t="s">
        <v>360</v>
      </c>
      <c r="F4" s="39"/>
      <c r="G4" s="42" t="s">
        <v>361</v>
      </c>
      <c r="H4" s="43"/>
      <c r="I4" s="43" t="s">
        <v>1595</v>
      </c>
      <c r="J4" s="43" t="s">
        <v>1603</v>
      </c>
      <c r="K4" s="43" t="s">
        <v>1597</v>
      </c>
      <c r="L4" s="43" t="s">
        <v>667</v>
      </c>
      <c r="M4" s="43" t="s">
        <v>1604</v>
      </c>
      <c r="N4" s="184" t="s">
        <v>534</v>
      </c>
      <c r="O4" s="184" t="s">
        <v>12</v>
      </c>
      <c r="P4" s="185" t="s">
        <v>1605</v>
      </c>
      <c r="Q4" s="184" t="s">
        <v>535</v>
      </c>
      <c r="R4" s="185" t="s">
        <v>1606</v>
      </c>
      <c r="S4" s="184" t="s">
        <v>1601</v>
      </c>
      <c r="T4" s="185" t="s">
        <v>1607</v>
      </c>
      <c r="U4" s="184" t="e" cm="1">
        <f t="array" ref="U4">_xlfn.IFS(L4=#REF!,1,'GRI 101 '!L4=#REF!,0.5,'GRI 101 '!L4=#REF!,0,'GRI 101 '!L4=#REF!,0)</f>
        <v>#REF!</v>
      </c>
    </row>
    <row r="5" spans="1:22" s="146" customFormat="1" ht="22.5" customHeight="1">
      <c r="A5" s="145" t="s">
        <v>357</v>
      </c>
      <c r="B5" s="134" t="s">
        <v>364</v>
      </c>
      <c r="C5" s="145"/>
      <c r="D5" s="132" t="s">
        <v>365</v>
      </c>
      <c r="E5" s="145" t="s">
        <v>360</v>
      </c>
      <c r="F5" s="145"/>
      <c r="G5" s="142" t="s">
        <v>361</v>
      </c>
      <c r="H5" s="126"/>
      <c r="I5" s="126" t="s">
        <v>1608</v>
      </c>
      <c r="J5" s="126" t="s">
        <v>1609</v>
      </c>
      <c r="K5" s="126" t="s">
        <v>1610</v>
      </c>
      <c r="L5" s="126" t="s">
        <v>629</v>
      </c>
      <c r="M5" s="126" t="s">
        <v>1611</v>
      </c>
      <c r="N5" s="186" t="s">
        <v>534</v>
      </c>
      <c r="O5" s="186" t="s">
        <v>12</v>
      </c>
      <c r="P5" s="187" t="s">
        <v>1612</v>
      </c>
      <c r="Q5" s="186" t="s">
        <v>535</v>
      </c>
      <c r="R5" s="186" t="s">
        <v>1613</v>
      </c>
      <c r="S5" s="186" t="s">
        <v>1601</v>
      </c>
      <c r="T5" s="188" t="s">
        <v>1614</v>
      </c>
      <c r="U5" s="184" t="e" cm="1">
        <f t="array" ref="U5">_xlfn.IFS(L5=#REF!,1,'GRI 101 '!L5=#REF!,0.5,'GRI 101 '!L5=#REF!,0,'GRI 101 '!L5=#REF!,0)</f>
        <v>#REF!</v>
      </c>
    </row>
    <row r="6" spans="1:22" ht="22.5" customHeight="1">
      <c r="A6" s="39" t="s">
        <v>357</v>
      </c>
      <c r="B6" s="52" t="s">
        <v>364</v>
      </c>
      <c r="C6" s="39"/>
      <c r="D6" s="48" t="s">
        <v>366</v>
      </c>
      <c r="E6" s="145" t="s">
        <v>367</v>
      </c>
      <c r="F6" s="42" t="s">
        <v>368</v>
      </c>
      <c r="G6" s="42" t="s">
        <v>361</v>
      </c>
      <c r="H6" s="43" t="s">
        <v>369</v>
      </c>
      <c r="I6" s="126" t="s">
        <v>1615</v>
      </c>
      <c r="J6" s="126" t="s">
        <v>1616</v>
      </c>
      <c r="K6" s="126" t="s">
        <v>1617</v>
      </c>
      <c r="L6" s="122" t="s">
        <v>667</v>
      </c>
      <c r="M6" s="126" t="s">
        <v>1618</v>
      </c>
      <c r="N6" s="186" t="s">
        <v>534</v>
      </c>
      <c r="O6" s="186" t="s">
        <v>12</v>
      </c>
      <c r="P6" s="186"/>
      <c r="Q6" s="184" t="s">
        <v>535</v>
      </c>
      <c r="R6" s="184" t="s">
        <v>1619</v>
      </c>
      <c r="S6" s="184" t="s">
        <v>1601</v>
      </c>
      <c r="T6" s="184" t="s">
        <v>1607</v>
      </c>
      <c r="U6" s="184" t="e" cm="1">
        <f t="array" ref="U6">_xlfn.IFS(L6=#REF!,1,'GRI 101 '!L6=#REF!,0.5,'GRI 101 '!L6=#REF!,0,'GRI 101 '!L6=#REF!,0)</f>
        <v>#REF!</v>
      </c>
    </row>
    <row r="7" spans="1:22" ht="22.5" customHeight="1">
      <c r="A7" s="39" t="s">
        <v>357</v>
      </c>
      <c r="B7" s="52" t="s">
        <v>364</v>
      </c>
      <c r="C7" s="39"/>
      <c r="D7" s="66" t="s">
        <v>370</v>
      </c>
      <c r="E7" s="80" t="s">
        <v>371</v>
      </c>
      <c r="F7" s="39"/>
      <c r="G7" s="42" t="s">
        <v>361</v>
      </c>
      <c r="H7" s="43"/>
      <c r="I7" s="126" t="s">
        <v>1620</v>
      </c>
      <c r="J7" s="126" t="s">
        <v>1621</v>
      </c>
      <c r="K7" s="126" t="s">
        <v>1610</v>
      </c>
      <c r="L7" s="122" t="s">
        <v>667</v>
      </c>
      <c r="M7" s="126" t="s">
        <v>1622</v>
      </c>
      <c r="N7" s="186" t="s">
        <v>534</v>
      </c>
      <c r="O7" s="186" t="s">
        <v>570</v>
      </c>
      <c r="P7" s="186"/>
      <c r="Q7" s="184" t="s">
        <v>535</v>
      </c>
      <c r="R7" s="184" t="s">
        <v>1623</v>
      </c>
      <c r="S7" s="184" t="s">
        <v>1601</v>
      </c>
      <c r="T7" s="185" t="s">
        <v>1624</v>
      </c>
      <c r="U7" s="184" t="e" cm="1">
        <f t="array" ref="U7">_xlfn.IFS(L7=#REF!,1,'GRI 101 '!L7=#REF!,0.5,'GRI 101 '!L7=#REF!,0,'GRI 101 '!L7=#REF!,0)</f>
        <v>#REF!</v>
      </c>
    </row>
    <row r="8" spans="1:22" ht="22.5" customHeight="1">
      <c r="A8" s="39" t="s">
        <v>357</v>
      </c>
      <c r="B8" s="52" t="s">
        <v>364</v>
      </c>
      <c r="C8" s="39"/>
      <c r="D8" s="66" t="s">
        <v>372</v>
      </c>
      <c r="E8" s="80" t="s">
        <v>371</v>
      </c>
      <c r="F8" s="39"/>
      <c r="G8" s="42" t="s">
        <v>361</v>
      </c>
      <c r="H8" s="43"/>
      <c r="I8" s="126" t="s">
        <v>1620</v>
      </c>
      <c r="J8" s="126" t="s">
        <v>1621</v>
      </c>
      <c r="K8" s="126" t="s">
        <v>1610</v>
      </c>
      <c r="L8" s="122" t="s">
        <v>667</v>
      </c>
      <c r="M8" s="126" t="s">
        <v>1625</v>
      </c>
      <c r="N8" s="186" t="s">
        <v>534</v>
      </c>
      <c r="O8" s="186" t="s">
        <v>12</v>
      </c>
      <c r="P8" s="186"/>
      <c r="Q8" s="184" t="s">
        <v>535</v>
      </c>
      <c r="R8" s="184" t="s">
        <v>1626</v>
      </c>
      <c r="S8" s="184" t="s">
        <v>1601</v>
      </c>
      <c r="T8" s="184" t="s">
        <v>1607</v>
      </c>
      <c r="U8" s="184" t="e" cm="1">
        <f t="array" ref="U8">_xlfn.IFS(L8=#REF!,1,'GRI 101 '!L8=#REF!,0.5,'GRI 101 '!L8=#REF!,0,'GRI 101 '!L8=#REF!,0)</f>
        <v>#REF!</v>
      </c>
    </row>
    <row r="9" spans="1:22" ht="22.5" customHeight="1">
      <c r="A9" s="39" t="s">
        <v>357</v>
      </c>
      <c r="B9" s="52" t="s">
        <v>364</v>
      </c>
      <c r="C9" s="39"/>
      <c r="D9" s="66" t="s">
        <v>373</v>
      </c>
      <c r="E9" s="145" t="s">
        <v>360</v>
      </c>
      <c r="F9" s="39"/>
      <c r="G9" s="42" t="s">
        <v>361</v>
      </c>
      <c r="H9" s="43"/>
      <c r="I9" s="126" t="s">
        <v>1620</v>
      </c>
      <c r="J9" s="126" t="s">
        <v>1627</v>
      </c>
      <c r="K9" s="126" t="s">
        <v>1610</v>
      </c>
      <c r="L9" s="126" t="s">
        <v>629</v>
      </c>
      <c r="M9" s="126" t="s">
        <v>1628</v>
      </c>
      <c r="N9" s="186" t="s">
        <v>534</v>
      </c>
      <c r="O9" s="186" t="s">
        <v>12</v>
      </c>
      <c r="P9" s="186" t="s">
        <v>1629</v>
      </c>
      <c r="Q9" s="184" t="s">
        <v>535</v>
      </c>
      <c r="R9" s="185" t="s">
        <v>1630</v>
      </c>
      <c r="S9" s="184" t="s">
        <v>1601</v>
      </c>
      <c r="T9" s="189" t="s">
        <v>1631</v>
      </c>
      <c r="U9" s="184" t="e" cm="1">
        <f t="array" ref="U9">_xlfn.IFS(L9=#REF!,1,'GRI 101 '!L9=#REF!,0.5,'GRI 101 '!L9=#REF!,0,'GRI 101 '!L9=#REF!,0)</f>
        <v>#REF!</v>
      </c>
    </row>
    <row r="10" spans="1:22" ht="22.5" customHeight="1">
      <c r="A10" s="67" t="s">
        <v>218</v>
      </c>
      <c r="B10" s="65" t="s">
        <v>358</v>
      </c>
      <c r="C10" s="65" t="s">
        <v>374</v>
      </c>
      <c r="D10" s="43" t="s">
        <v>375</v>
      </c>
      <c r="E10" s="140" t="s">
        <v>360</v>
      </c>
      <c r="F10" s="39"/>
      <c r="G10" s="42" t="s">
        <v>361</v>
      </c>
      <c r="H10" s="43"/>
      <c r="I10" s="43" t="s">
        <v>1632</v>
      </c>
      <c r="J10" s="43" t="s">
        <v>1633</v>
      </c>
      <c r="K10" s="43" t="s">
        <v>1634</v>
      </c>
      <c r="L10" s="121" t="s">
        <v>667</v>
      </c>
      <c r="M10" s="43" t="s">
        <v>1635</v>
      </c>
      <c r="N10" s="184" t="s">
        <v>535</v>
      </c>
      <c r="O10" s="184" t="s">
        <v>12</v>
      </c>
      <c r="P10" s="185" t="s">
        <v>1636</v>
      </c>
      <c r="Q10" s="184" t="s">
        <v>534</v>
      </c>
      <c r="R10" s="185" t="s">
        <v>1637</v>
      </c>
      <c r="S10" s="184" t="s">
        <v>1601</v>
      </c>
      <c r="T10" s="185" t="s">
        <v>1638</v>
      </c>
      <c r="U10" s="184" t="e" cm="1">
        <f t="array" ref="U10">_xlfn.IFS(L10=#REF!,1,'GRI 101 '!L10=#REF!,0.5,'GRI 101 '!L10=#REF!,0,'GRI 101 '!L10=#REF!,0)</f>
        <v>#REF!</v>
      </c>
    </row>
    <row r="11" spans="1:22" ht="22.5" customHeight="1">
      <c r="A11" s="67" t="s">
        <v>218</v>
      </c>
      <c r="B11" s="65" t="s">
        <v>358</v>
      </c>
      <c r="C11" s="65" t="s">
        <v>376</v>
      </c>
      <c r="D11" s="66" t="s">
        <v>377</v>
      </c>
      <c r="E11" s="140" t="s">
        <v>360</v>
      </c>
      <c r="F11" s="39"/>
      <c r="G11" s="42" t="s">
        <v>361</v>
      </c>
      <c r="H11" s="43"/>
      <c r="I11" s="43" t="s">
        <v>1639</v>
      </c>
      <c r="J11" s="43" t="s">
        <v>1640</v>
      </c>
      <c r="K11" s="43" t="s">
        <v>1641</v>
      </c>
      <c r="L11" s="121" t="s">
        <v>667</v>
      </c>
      <c r="M11" s="43" t="s">
        <v>1642</v>
      </c>
      <c r="N11" s="184" t="s">
        <v>535</v>
      </c>
      <c r="O11" s="184" t="s">
        <v>12</v>
      </c>
      <c r="P11" s="185" t="s">
        <v>1643</v>
      </c>
      <c r="Q11" s="184" t="s">
        <v>534</v>
      </c>
      <c r="R11" s="185" t="s">
        <v>1637</v>
      </c>
      <c r="S11" s="184" t="s">
        <v>1601</v>
      </c>
      <c r="T11" s="185" t="s">
        <v>1644</v>
      </c>
      <c r="U11" s="184" t="e" cm="1">
        <f t="array" ref="U11">_xlfn.IFS(L11=#REF!,1,'GRI 101 '!L11=#REF!,0.5,'GRI 101 '!L11=#REF!,0,'GRI 101 '!L11=#REF!,0)</f>
        <v>#REF!</v>
      </c>
    </row>
    <row r="12" spans="1:22" ht="22.5" customHeight="1">
      <c r="A12" s="67" t="s">
        <v>218</v>
      </c>
      <c r="B12" s="65" t="s">
        <v>358</v>
      </c>
      <c r="C12" s="65" t="s">
        <v>378</v>
      </c>
      <c r="D12" s="66" t="s">
        <v>379</v>
      </c>
      <c r="E12" s="140" t="s">
        <v>360</v>
      </c>
      <c r="F12" s="39"/>
      <c r="G12" s="42" t="s">
        <v>361</v>
      </c>
      <c r="H12" s="43"/>
      <c r="I12" s="148" t="s">
        <v>1645</v>
      </c>
      <c r="J12" s="126" t="s">
        <v>1646</v>
      </c>
      <c r="K12" s="154" t="s">
        <v>1647</v>
      </c>
      <c r="L12" s="121" t="s">
        <v>667</v>
      </c>
      <c r="M12" s="43" t="s">
        <v>1648</v>
      </c>
      <c r="N12" s="184" t="s">
        <v>535</v>
      </c>
      <c r="O12" s="184" t="s">
        <v>12</v>
      </c>
      <c r="P12" s="185"/>
      <c r="Q12" s="184" t="s">
        <v>534</v>
      </c>
      <c r="R12" s="185" t="s">
        <v>1649</v>
      </c>
      <c r="S12" s="184" t="s">
        <v>1601</v>
      </c>
      <c r="T12" s="185" t="s">
        <v>1650</v>
      </c>
      <c r="U12" s="184" t="e" cm="1">
        <f t="array" ref="U12">_xlfn.IFS(L12=#REF!,1,'GRI 101 '!L12=#REF!,0.5,'GRI 101 '!L12=#REF!,0,'GRI 101 '!L12=#REF!,0)</f>
        <v>#REF!</v>
      </c>
    </row>
    <row r="13" spans="1:22" ht="22.5" customHeight="1">
      <c r="A13" s="67" t="s">
        <v>218</v>
      </c>
      <c r="B13" s="65" t="s">
        <v>358</v>
      </c>
      <c r="C13" s="65" t="s">
        <v>378</v>
      </c>
      <c r="D13" s="66" t="s">
        <v>1651</v>
      </c>
      <c r="E13" s="140" t="s">
        <v>360</v>
      </c>
      <c r="F13" s="39"/>
      <c r="G13" s="42" t="s">
        <v>361</v>
      </c>
      <c r="H13" s="43"/>
      <c r="I13" s="126" t="s">
        <v>1652</v>
      </c>
      <c r="J13" s="177" t="s">
        <v>1653</v>
      </c>
      <c r="K13" s="126" t="s">
        <v>1654</v>
      </c>
      <c r="L13" s="121" t="s">
        <v>629</v>
      </c>
      <c r="M13" s="43" t="s">
        <v>1655</v>
      </c>
      <c r="N13" s="184" t="s">
        <v>535</v>
      </c>
      <c r="O13" s="184" t="s">
        <v>12</v>
      </c>
      <c r="P13" s="185" t="s">
        <v>1656</v>
      </c>
      <c r="Q13" s="184" t="s">
        <v>534</v>
      </c>
      <c r="R13" s="185" t="s">
        <v>1657</v>
      </c>
      <c r="S13" s="184" t="s">
        <v>1601</v>
      </c>
      <c r="T13" s="189" t="s">
        <v>1658</v>
      </c>
      <c r="U13" s="184" t="e" cm="1">
        <f t="array" ref="U13">_xlfn.IFS(L13=#REF!,1,'GRI 101 '!L13=#REF!,0.5,'GRI 101 '!L13=#REF!,0,'GRI 101 '!L13=#REF!,0)</f>
        <v>#REF!</v>
      </c>
      <c r="V13" s="147" t="s">
        <v>1659</v>
      </c>
    </row>
    <row r="14" spans="1:22" ht="22.5" customHeight="1">
      <c r="A14" s="67" t="s">
        <v>218</v>
      </c>
      <c r="B14" s="65" t="s">
        <v>358</v>
      </c>
      <c r="C14" s="65" t="s">
        <v>378</v>
      </c>
      <c r="D14" s="66" t="s">
        <v>1660</v>
      </c>
      <c r="E14" s="140" t="s">
        <v>360</v>
      </c>
      <c r="F14" s="39"/>
      <c r="G14" s="42" t="s">
        <v>361</v>
      </c>
      <c r="H14" s="43"/>
      <c r="I14" s="84" t="s">
        <v>1661</v>
      </c>
      <c r="J14" s="154" t="s">
        <v>1662</v>
      </c>
      <c r="K14" s="126" t="s">
        <v>1663</v>
      </c>
      <c r="L14" s="121" t="s">
        <v>629</v>
      </c>
      <c r="M14" s="43" t="s">
        <v>1664</v>
      </c>
      <c r="N14" s="184" t="s">
        <v>535</v>
      </c>
      <c r="O14" s="184" t="s">
        <v>12</v>
      </c>
      <c r="P14" s="185" t="s">
        <v>1665</v>
      </c>
      <c r="Q14" s="184" t="s">
        <v>534</v>
      </c>
      <c r="R14" s="185" t="s">
        <v>1666</v>
      </c>
      <c r="S14" s="184" t="s">
        <v>1601</v>
      </c>
      <c r="T14" s="185" t="s">
        <v>1667</v>
      </c>
      <c r="U14" s="184" t="e" cm="1">
        <f t="array" ref="U14">_xlfn.IFS(L14=#REF!,1,'GRI 101 '!L14=#REF!,0.5,'GRI 101 '!L14=#REF!,0,'GRI 101 '!L14=#REF!,0)</f>
        <v>#REF!</v>
      </c>
    </row>
    <row r="15" spans="1:22" ht="22.5" customHeight="1">
      <c r="A15" s="67" t="s">
        <v>218</v>
      </c>
      <c r="B15" s="65" t="s">
        <v>358</v>
      </c>
      <c r="C15" s="65" t="s">
        <v>382</v>
      </c>
      <c r="D15" s="66" t="s">
        <v>383</v>
      </c>
      <c r="E15" s="140" t="s">
        <v>360</v>
      </c>
      <c r="F15" s="39"/>
      <c r="G15" s="42" t="s">
        <v>361</v>
      </c>
      <c r="H15" s="43"/>
      <c r="I15" s="148" t="s">
        <v>1668</v>
      </c>
      <c r="J15" s="154" t="s">
        <v>1669</v>
      </c>
      <c r="K15" s="154" t="s">
        <v>1670</v>
      </c>
      <c r="L15" s="121" t="s">
        <v>667</v>
      </c>
      <c r="M15" s="121" t="s">
        <v>1671</v>
      </c>
      <c r="N15" s="184" t="s">
        <v>535</v>
      </c>
      <c r="O15" s="184" t="s">
        <v>12</v>
      </c>
      <c r="P15" s="185"/>
      <c r="Q15" s="184" t="s">
        <v>534</v>
      </c>
      <c r="R15" s="185" t="s">
        <v>1672</v>
      </c>
      <c r="S15" s="184" t="s">
        <v>1601</v>
      </c>
      <c r="T15" s="185" t="s">
        <v>1607</v>
      </c>
      <c r="U15" s="184" t="e" cm="1">
        <f t="array" ref="U15">_xlfn.IFS(L15=#REF!,1,'GRI 101 '!L15=#REF!,0.5,'GRI 101 '!L15=#REF!,0,'GRI 101 '!L15=#REF!,0)</f>
        <v>#REF!</v>
      </c>
    </row>
    <row r="16" spans="1:22" ht="22.5" customHeight="1">
      <c r="A16" s="67" t="s">
        <v>218</v>
      </c>
      <c r="B16" s="65" t="s">
        <v>358</v>
      </c>
      <c r="C16" s="65" t="s">
        <v>384</v>
      </c>
      <c r="D16" s="66" t="s">
        <v>385</v>
      </c>
      <c r="E16" s="140" t="s">
        <v>360</v>
      </c>
      <c r="F16" s="39"/>
      <c r="G16" s="42" t="s">
        <v>361</v>
      </c>
      <c r="H16" s="43"/>
      <c r="I16" s="43" t="s">
        <v>1673</v>
      </c>
      <c r="J16" s="126" t="s">
        <v>1674</v>
      </c>
      <c r="K16" s="126" t="s">
        <v>1675</v>
      </c>
      <c r="L16" s="121" t="s">
        <v>629</v>
      </c>
      <c r="M16" s="43" t="s">
        <v>1676</v>
      </c>
      <c r="N16" s="184" t="s">
        <v>535</v>
      </c>
      <c r="O16" s="184" t="s">
        <v>12</v>
      </c>
      <c r="P16" s="185"/>
      <c r="Q16" s="184" t="s">
        <v>534</v>
      </c>
      <c r="R16" s="185" t="s">
        <v>1677</v>
      </c>
      <c r="S16" s="184" t="s">
        <v>1601</v>
      </c>
      <c r="T16" s="185" t="s">
        <v>1678</v>
      </c>
      <c r="U16" s="184" t="e" cm="1">
        <f t="array" ref="U16">_xlfn.IFS(L16=#REF!,1,'GRI 101 '!L16=#REF!,0.5,'GRI 101 '!L16=#REF!,0,'GRI 101 '!L16=#REF!,0)</f>
        <v>#REF!</v>
      </c>
    </row>
    <row r="17" spans="1:21" ht="22.5" customHeight="1">
      <c r="A17" s="67" t="s">
        <v>218</v>
      </c>
      <c r="B17" s="65" t="s">
        <v>362</v>
      </c>
      <c r="C17" s="195"/>
      <c r="D17" s="155" t="s">
        <v>386</v>
      </c>
      <c r="E17" s="140" t="s">
        <v>387</v>
      </c>
      <c r="F17" s="39"/>
      <c r="G17" s="42" t="s">
        <v>361</v>
      </c>
      <c r="H17" s="43" t="s">
        <v>388</v>
      </c>
      <c r="I17" s="43" t="s">
        <v>571</v>
      </c>
      <c r="J17" s="43" t="s">
        <v>571</v>
      </c>
      <c r="K17" s="43" t="s">
        <v>571</v>
      </c>
      <c r="L17" s="122" t="s">
        <v>572</v>
      </c>
      <c r="M17" s="43" t="s">
        <v>1679</v>
      </c>
      <c r="N17" s="184" t="s">
        <v>535</v>
      </c>
      <c r="O17" s="184" t="s">
        <v>12</v>
      </c>
      <c r="P17" s="185" t="s">
        <v>1680</v>
      </c>
      <c r="Q17" s="184" t="s">
        <v>534</v>
      </c>
      <c r="R17" s="185" t="s">
        <v>1681</v>
      </c>
      <c r="S17" s="184" t="s">
        <v>1601</v>
      </c>
      <c r="T17" s="185" t="s">
        <v>1607</v>
      </c>
      <c r="U17" s="184" t="e" cm="1">
        <f t="array" ref="U17">_xlfn.IFS(L17=#REF!,1,'GRI 101 '!L17=#REF!,0.5,'GRI 101 '!L17=#REF!,0,'GRI 101 '!L17=#REF!,0)</f>
        <v>#REF!</v>
      </c>
    </row>
    <row r="18" spans="1:21" ht="22.5" customHeight="1">
      <c r="A18" s="67" t="s">
        <v>218</v>
      </c>
      <c r="B18" s="65" t="s">
        <v>362</v>
      </c>
      <c r="C18" s="65" t="s">
        <v>374</v>
      </c>
      <c r="D18" s="66" t="s">
        <v>389</v>
      </c>
      <c r="E18" s="140" t="s">
        <v>390</v>
      </c>
      <c r="F18" s="39"/>
      <c r="G18" s="55" t="s">
        <v>391</v>
      </c>
      <c r="H18" s="43" t="s">
        <v>392</v>
      </c>
      <c r="I18" s="43" t="s">
        <v>1682</v>
      </c>
      <c r="J18" s="126" t="s">
        <v>1683</v>
      </c>
      <c r="K18" s="126" t="s">
        <v>1684</v>
      </c>
      <c r="L18" s="121" t="s">
        <v>629</v>
      </c>
      <c r="M18" s="43" t="s">
        <v>1685</v>
      </c>
      <c r="N18" s="184" t="s">
        <v>535</v>
      </c>
      <c r="O18" s="184" t="s">
        <v>570</v>
      </c>
      <c r="P18" s="185"/>
      <c r="Q18" s="184" t="s">
        <v>534</v>
      </c>
      <c r="R18" s="185" t="s">
        <v>1686</v>
      </c>
      <c r="S18" s="185" t="s">
        <v>1601</v>
      </c>
      <c r="T18" s="185" t="s">
        <v>1687</v>
      </c>
      <c r="U18" s="184" t="e" cm="1">
        <f t="array" ref="U18">_xlfn.IFS(L18=#REF!,1,'GRI 101 '!L18=#REF!,0.5,'GRI 101 '!L18=#REF!,0,'GRI 101 '!L18=#REF!,0)</f>
        <v>#REF!</v>
      </c>
    </row>
    <row r="19" spans="1:21" ht="22.5" customHeight="1">
      <c r="A19" s="67" t="s">
        <v>218</v>
      </c>
      <c r="B19" s="65" t="s">
        <v>362</v>
      </c>
      <c r="C19" s="65" t="s">
        <v>376</v>
      </c>
      <c r="D19" s="66" t="s">
        <v>393</v>
      </c>
      <c r="E19" s="140" t="s">
        <v>390</v>
      </c>
      <c r="F19" s="39"/>
      <c r="G19" s="55" t="s">
        <v>391</v>
      </c>
      <c r="H19" s="43" t="s">
        <v>392</v>
      </c>
      <c r="I19" s="43" t="s">
        <v>1682</v>
      </c>
      <c r="J19" s="126" t="s">
        <v>1688</v>
      </c>
      <c r="K19" s="126" t="s">
        <v>1684</v>
      </c>
      <c r="L19" s="152" t="s">
        <v>629</v>
      </c>
      <c r="M19" s="43" t="s">
        <v>1685</v>
      </c>
      <c r="N19" s="184" t="s">
        <v>535</v>
      </c>
      <c r="O19" s="184" t="s">
        <v>570</v>
      </c>
      <c r="P19" s="185"/>
      <c r="Q19" s="184" t="s">
        <v>534</v>
      </c>
      <c r="R19" s="185" t="s">
        <v>1689</v>
      </c>
      <c r="S19" s="185" t="s">
        <v>1601</v>
      </c>
      <c r="T19" s="185" t="s">
        <v>1690</v>
      </c>
      <c r="U19" s="184" t="e" cm="1">
        <f t="array" ref="U19">_xlfn.IFS(L19=#REF!,1,'GRI 101 '!L19=#REF!,0.5,'GRI 101 '!L19=#REF!,0,'GRI 101 '!L19=#REF!,0)</f>
        <v>#REF!</v>
      </c>
    </row>
    <row r="20" spans="1:21" s="125" customFormat="1" ht="22.5" customHeight="1">
      <c r="A20" s="67" t="s">
        <v>218</v>
      </c>
      <c r="B20" s="65" t="s">
        <v>364</v>
      </c>
      <c r="C20" s="195"/>
      <c r="D20" s="151" t="s">
        <v>394</v>
      </c>
      <c r="E20" s="140" t="s">
        <v>387</v>
      </c>
      <c r="F20" s="39"/>
      <c r="G20" s="42" t="s">
        <v>361</v>
      </c>
      <c r="H20" s="43" t="s">
        <v>395</v>
      </c>
      <c r="I20" s="123" t="s">
        <v>571</v>
      </c>
      <c r="J20" s="127" t="s">
        <v>571</v>
      </c>
      <c r="K20" s="124" t="s">
        <v>571</v>
      </c>
      <c r="L20" s="122" t="s">
        <v>572</v>
      </c>
      <c r="M20" s="121" t="s">
        <v>387</v>
      </c>
      <c r="N20" s="184" t="s">
        <v>535</v>
      </c>
      <c r="O20" s="184"/>
      <c r="P20" s="185"/>
      <c r="Q20" s="184"/>
      <c r="R20" s="184"/>
      <c r="S20" s="184" t="s">
        <v>571</v>
      </c>
      <c r="T20" s="184"/>
      <c r="U20" s="184" t="e" cm="1">
        <f t="array" ref="U20">_xlfn.IFS(L20=#REF!,1,'GRI 101 '!L20=#REF!,0.5,'GRI 101 '!L20=#REF!,0,'GRI 101 '!L20=#REF!,0)</f>
        <v>#REF!</v>
      </c>
    </row>
    <row r="21" spans="1:21" ht="22.5" customHeight="1">
      <c r="A21" s="67" t="s">
        <v>218</v>
      </c>
      <c r="B21" s="65" t="s">
        <v>364</v>
      </c>
      <c r="C21" s="65" t="s">
        <v>374</v>
      </c>
      <c r="D21" s="66" t="s">
        <v>396</v>
      </c>
      <c r="E21" s="140" t="s">
        <v>360</v>
      </c>
      <c r="F21" s="39"/>
      <c r="G21" s="42" t="s">
        <v>361</v>
      </c>
      <c r="H21" s="43" t="s">
        <v>397</v>
      </c>
      <c r="I21" s="84" t="s">
        <v>1691</v>
      </c>
      <c r="J21" s="148" t="s">
        <v>1692</v>
      </c>
      <c r="K21" s="148" t="s">
        <v>1693</v>
      </c>
      <c r="L21" s="152" t="s">
        <v>629</v>
      </c>
      <c r="M21" s="121" t="s">
        <v>1694</v>
      </c>
      <c r="N21" s="184" t="s">
        <v>535</v>
      </c>
      <c r="O21" s="184" t="s">
        <v>12</v>
      </c>
      <c r="P21" s="185" t="s">
        <v>1695</v>
      </c>
      <c r="Q21" s="184" t="s">
        <v>534</v>
      </c>
      <c r="R21" s="185" t="s">
        <v>1696</v>
      </c>
      <c r="S21" s="184" t="s">
        <v>1601</v>
      </c>
      <c r="T21" s="185" t="s">
        <v>1697</v>
      </c>
      <c r="U21" s="184" t="e" cm="1">
        <f t="array" ref="U21">_xlfn.IFS(L21=#REF!,1,'GRI 101 '!L21=#REF!,0.5,'GRI 101 '!L21=#REF!,0,'GRI 101 '!L21=#REF!,0)</f>
        <v>#REF!</v>
      </c>
    </row>
    <row r="22" spans="1:21" s="158" customFormat="1" ht="22.5" customHeight="1">
      <c r="A22" s="156" t="s">
        <v>218</v>
      </c>
      <c r="B22" s="157" t="s">
        <v>364</v>
      </c>
      <c r="C22" s="157" t="s">
        <v>376</v>
      </c>
      <c r="D22" s="84" t="s">
        <v>398</v>
      </c>
      <c r="E22" s="179" t="s">
        <v>399</v>
      </c>
      <c r="F22" s="156"/>
      <c r="G22" s="53" t="s">
        <v>361</v>
      </c>
      <c r="H22" s="148" t="s">
        <v>397</v>
      </c>
      <c r="I22" s="84" t="s">
        <v>1698</v>
      </c>
      <c r="J22" s="148" t="s">
        <v>1699</v>
      </c>
      <c r="K22" s="148" t="s">
        <v>1670</v>
      </c>
      <c r="L22" s="152" t="s">
        <v>667</v>
      </c>
      <c r="M22" s="152" t="s">
        <v>1700</v>
      </c>
      <c r="N22" s="190" t="s">
        <v>535</v>
      </c>
      <c r="O22" s="190" t="s">
        <v>12</v>
      </c>
      <c r="P22" s="189" t="s">
        <v>1701</v>
      </c>
      <c r="Q22" s="190" t="s">
        <v>534</v>
      </c>
      <c r="R22" s="189" t="s">
        <v>1702</v>
      </c>
      <c r="S22" s="190" t="s">
        <v>1601</v>
      </c>
      <c r="T22" s="189" t="s">
        <v>1703</v>
      </c>
      <c r="U22" s="184" t="e" cm="1">
        <f t="array" ref="U22">_xlfn.IFS(L22=#REF!,1,'GRI 101 '!L22=#REF!,0.5,'GRI 101 '!L22=#REF!,0,'GRI 101 '!L22=#REF!,0)</f>
        <v>#REF!</v>
      </c>
    </row>
    <row r="23" spans="1:21" ht="22.5" customHeight="1">
      <c r="A23" s="67" t="s">
        <v>218</v>
      </c>
      <c r="B23" s="65" t="s">
        <v>364</v>
      </c>
      <c r="C23" s="65" t="s">
        <v>378</v>
      </c>
      <c r="D23" s="66" t="s">
        <v>400</v>
      </c>
      <c r="E23" s="140" t="s">
        <v>367</v>
      </c>
      <c r="F23" s="42" t="s">
        <v>368</v>
      </c>
      <c r="G23" s="42" t="s">
        <v>361</v>
      </c>
      <c r="H23" s="43" t="s">
        <v>401</v>
      </c>
      <c r="I23" s="84" t="s">
        <v>1704</v>
      </c>
      <c r="J23" s="148" t="s">
        <v>572</v>
      </c>
      <c r="K23" s="148" t="s">
        <v>1670</v>
      </c>
      <c r="L23" s="121" t="s">
        <v>6</v>
      </c>
      <c r="M23" s="121" t="s">
        <v>1705</v>
      </c>
      <c r="N23" s="184" t="s">
        <v>535</v>
      </c>
      <c r="O23" s="184" t="s">
        <v>570</v>
      </c>
      <c r="P23" s="185"/>
      <c r="Q23" s="184" t="s">
        <v>534</v>
      </c>
      <c r="R23" s="185" t="s">
        <v>1706</v>
      </c>
      <c r="S23" s="184" t="s">
        <v>1601</v>
      </c>
      <c r="T23" s="185"/>
      <c r="U23" s="184" t="e" cm="1">
        <f t="array" ref="U23">_xlfn.IFS(L23=#REF!,1,'GRI 101 '!L23=#REF!,0.5,'GRI 101 '!L23=#REF!,0,'GRI 101 '!L23=#REF!,0)</f>
        <v>#REF!</v>
      </c>
    </row>
    <row r="24" spans="1:21" ht="22.5" customHeight="1">
      <c r="A24" s="67" t="s">
        <v>218</v>
      </c>
      <c r="B24" s="65" t="s">
        <v>364</v>
      </c>
      <c r="C24" s="65" t="s">
        <v>378</v>
      </c>
      <c r="D24" s="66" t="s">
        <v>402</v>
      </c>
      <c r="E24" s="140" t="s">
        <v>360</v>
      </c>
      <c r="F24" s="39"/>
      <c r="G24" s="42" t="s">
        <v>361</v>
      </c>
      <c r="H24" s="43" t="s">
        <v>397</v>
      </c>
      <c r="I24" s="84" t="s">
        <v>1704</v>
      </c>
      <c r="J24" s="148" t="s">
        <v>572</v>
      </c>
      <c r="K24" s="148" t="s">
        <v>1670</v>
      </c>
      <c r="L24" s="121" t="s">
        <v>6</v>
      </c>
      <c r="M24" s="121" t="s">
        <v>1705</v>
      </c>
      <c r="N24" s="184" t="s">
        <v>535</v>
      </c>
      <c r="O24" s="184" t="s">
        <v>570</v>
      </c>
      <c r="P24" s="185"/>
      <c r="Q24" s="184" t="s">
        <v>534</v>
      </c>
      <c r="R24" s="185" t="s">
        <v>1707</v>
      </c>
      <c r="S24" s="184" t="s">
        <v>1601</v>
      </c>
      <c r="T24" s="185" t="s">
        <v>1708</v>
      </c>
      <c r="U24" s="184" t="e" cm="1">
        <f t="array" ref="U24">_xlfn.IFS(L24=#REF!,1,'GRI 101 '!L24=#REF!,0.5,'GRI 101 '!L24=#REF!,0,'GRI 101 '!L24=#REF!,0)</f>
        <v>#REF!</v>
      </c>
    </row>
    <row r="25" spans="1:21" ht="22.5" customHeight="1">
      <c r="A25" s="67" t="s">
        <v>218</v>
      </c>
      <c r="B25" s="65" t="s">
        <v>364</v>
      </c>
      <c r="C25" s="65" t="s">
        <v>382</v>
      </c>
      <c r="D25" s="66" t="s">
        <v>403</v>
      </c>
      <c r="E25" s="140" t="s">
        <v>367</v>
      </c>
      <c r="F25" s="42" t="s">
        <v>368</v>
      </c>
      <c r="G25" s="42" t="s">
        <v>361</v>
      </c>
      <c r="H25" s="43" t="s">
        <v>401</v>
      </c>
      <c r="I25" s="159" t="s">
        <v>1036</v>
      </c>
      <c r="J25" s="148" t="s">
        <v>1709</v>
      </c>
      <c r="K25" s="152" t="s">
        <v>1710</v>
      </c>
      <c r="L25" s="152" t="s">
        <v>629</v>
      </c>
      <c r="M25" s="121" t="s">
        <v>1705</v>
      </c>
      <c r="N25" s="184" t="s">
        <v>535</v>
      </c>
      <c r="O25" s="184" t="s">
        <v>570</v>
      </c>
      <c r="P25" s="185"/>
      <c r="Q25" s="184" t="s">
        <v>534</v>
      </c>
      <c r="R25" s="185" t="s">
        <v>1711</v>
      </c>
      <c r="S25" s="184" t="s">
        <v>1601</v>
      </c>
      <c r="T25" s="185"/>
      <c r="U25" s="184" t="e" cm="1">
        <f t="array" ref="U25">_xlfn.IFS(L25=#REF!,1,'GRI 101 '!L25=#REF!,0.5,'GRI 101 '!L25=#REF!,0,'GRI 101 '!L25=#REF!,0)</f>
        <v>#REF!</v>
      </c>
    </row>
    <row r="26" spans="1:21" ht="22.5" customHeight="1">
      <c r="A26" s="67" t="s">
        <v>218</v>
      </c>
      <c r="B26" s="65" t="s">
        <v>364</v>
      </c>
      <c r="C26" s="65" t="s">
        <v>382</v>
      </c>
      <c r="D26" s="66" t="s">
        <v>404</v>
      </c>
      <c r="E26" s="140" t="s">
        <v>360</v>
      </c>
      <c r="F26" s="39"/>
      <c r="G26" s="42" t="s">
        <v>361</v>
      </c>
      <c r="H26" s="43" t="s">
        <v>397</v>
      </c>
      <c r="I26" s="159" t="s">
        <v>1036</v>
      </c>
      <c r="J26" s="148" t="s">
        <v>1712</v>
      </c>
      <c r="K26" s="152" t="s">
        <v>1710</v>
      </c>
      <c r="L26" s="152" t="s">
        <v>629</v>
      </c>
      <c r="M26" s="121" t="s">
        <v>1705</v>
      </c>
      <c r="N26" s="184" t="s">
        <v>535</v>
      </c>
      <c r="O26" s="184" t="s">
        <v>570</v>
      </c>
      <c r="P26" s="185"/>
      <c r="Q26" s="184" t="s">
        <v>534</v>
      </c>
      <c r="R26" s="185" t="s">
        <v>1713</v>
      </c>
      <c r="S26" s="184" t="s">
        <v>1601</v>
      </c>
      <c r="T26" s="185"/>
      <c r="U26" s="184" t="e" cm="1">
        <f t="array" ref="U26">_xlfn.IFS(L26=#REF!,1,'GRI 101 '!L26=#REF!,0.5,'GRI 101 '!L26=#REF!,0,'GRI 101 '!L26=#REF!,0)</f>
        <v>#REF!</v>
      </c>
    </row>
    <row r="27" spans="1:21" ht="22.5" customHeight="1">
      <c r="A27" s="67" t="s">
        <v>218</v>
      </c>
      <c r="B27" s="65" t="s">
        <v>405</v>
      </c>
      <c r="C27" s="67"/>
      <c r="D27" s="66" t="s">
        <v>406</v>
      </c>
      <c r="E27" s="140" t="s">
        <v>360</v>
      </c>
      <c r="F27" s="39"/>
      <c r="G27" s="42" t="s">
        <v>361</v>
      </c>
      <c r="H27" s="43"/>
      <c r="I27" s="48">
        <v>11.8</v>
      </c>
      <c r="J27" s="43" t="s">
        <v>1714</v>
      </c>
      <c r="K27" s="43" t="s">
        <v>1715</v>
      </c>
      <c r="L27" s="122" t="s">
        <v>629</v>
      </c>
      <c r="M27" s="121" t="s">
        <v>1716</v>
      </c>
      <c r="N27" s="184" t="s">
        <v>535</v>
      </c>
      <c r="O27" s="184" t="s">
        <v>12</v>
      </c>
      <c r="P27" s="185" t="s">
        <v>1717</v>
      </c>
      <c r="Q27" s="184" t="s">
        <v>534</v>
      </c>
      <c r="R27" s="185" t="s">
        <v>1718</v>
      </c>
      <c r="S27" s="184" t="s">
        <v>1601</v>
      </c>
      <c r="T27" s="185"/>
      <c r="U27" s="184" t="e" cm="1">
        <f t="array" ref="U27">_xlfn.IFS(L27=#REF!,1,'GRI 101 '!L27=#REF!,0.5,'GRI 101 '!L27=#REF!,0,'GRI 101 '!L27=#REF!,0)</f>
        <v>#REF!</v>
      </c>
    </row>
    <row r="28" spans="1:21" ht="22.5" customHeight="1">
      <c r="A28" s="67" t="s">
        <v>218</v>
      </c>
      <c r="B28" s="65" t="s">
        <v>405</v>
      </c>
      <c r="C28" s="67"/>
      <c r="D28" s="66" t="s">
        <v>407</v>
      </c>
      <c r="E28" s="140" t="s">
        <v>360</v>
      </c>
      <c r="F28" s="39"/>
      <c r="G28" s="42" t="s">
        <v>361</v>
      </c>
      <c r="H28" s="43"/>
      <c r="I28" s="121" t="s">
        <v>1719</v>
      </c>
      <c r="J28" s="43" t="s">
        <v>1720</v>
      </c>
      <c r="K28" s="121" t="s">
        <v>1721</v>
      </c>
      <c r="L28" s="121" t="s">
        <v>629</v>
      </c>
      <c r="M28" s="121" t="s">
        <v>1722</v>
      </c>
      <c r="N28" s="184" t="s">
        <v>535</v>
      </c>
      <c r="O28" s="184" t="s">
        <v>570</v>
      </c>
      <c r="P28" s="185"/>
      <c r="Q28" s="184" t="s">
        <v>534</v>
      </c>
      <c r="R28" s="184" t="s">
        <v>1607</v>
      </c>
      <c r="S28" s="184" t="s">
        <v>1601</v>
      </c>
      <c r="T28" s="184"/>
      <c r="U28" s="184" t="e" cm="1">
        <f t="array" ref="U28">_xlfn.IFS(L28=#REF!,1,'GRI 101 '!L28=#REF!,0.5,'GRI 101 '!L28=#REF!,0,'GRI 101 '!L28=#REF!,0)</f>
        <v>#REF!</v>
      </c>
    </row>
    <row r="29" spans="1:21" ht="36" customHeight="1">
      <c r="A29" s="67" t="s">
        <v>218</v>
      </c>
      <c r="B29" s="65" t="s">
        <v>408</v>
      </c>
      <c r="C29" s="67"/>
      <c r="D29" s="66" t="s">
        <v>409</v>
      </c>
      <c r="E29" s="140" t="s">
        <v>360</v>
      </c>
      <c r="F29" s="39"/>
      <c r="G29" s="42" t="s">
        <v>361</v>
      </c>
      <c r="H29" s="43"/>
      <c r="I29" s="121" t="s">
        <v>1723</v>
      </c>
      <c r="J29" s="43" t="s">
        <v>1724</v>
      </c>
      <c r="K29" s="43" t="s">
        <v>1725</v>
      </c>
      <c r="L29" s="121" t="s">
        <v>629</v>
      </c>
      <c r="M29" s="121" t="s">
        <v>1726</v>
      </c>
      <c r="N29" s="184" t="s">
        <v>535</v>
      </c>
      <c r="O29" s="184" t="s">
        <v>570</v>
      </c>
      <c r="P29" s="185"/>
      <c r="Q29" s="184" t="s">
        <v>534</v>
      </c>
      <c r="R29" s="184" t="s">
        <v>1607</v>
      </c>
      <c r="S29" s="184" t="s">
        <v>1601</v>
      </c>
      <c r="T29" s="184"/>
      <c r="U29" s="184" t="e" cm="1">
        <f t="array" ref="U29">_xlfn.IFS(L29=#REF!,1,'GRI 101 '!L29=#REF!,0.5,'GRI 101 '!L29=#REF!,0,'GRI 101 '!L29=#REF!,0)</f>
        <v>#REF!</v>
      </c>
    </row>
    <row r="30" spans="1:21" ht="35.9" customHeight="1">
      <c r="A30" s="67" t="s">
        <v>218</v>
      </c>
      <c r="B30" s="65" t="s">
        <v>410</v>
      </c>
      <c r="C30" s="67"/>
      <c r="D30" s="66" t="s">
        <v>411</v>
      </c>
      <c r="E30" s="140" t="s">
        <v>360</v>
      </c>
      <c r="F30" s="39"/>
      <c r="G30" s="42" t="s">
        <v>361</v>
      </c>
      <c r="H30" s="43"/>
      <c r="I30" s="43" t="s">
        <v>1727</v>
      </c>
      <c r="J30" s="43" t="s">
        <v>1633</v>
      </c>
      <c r="K30" s="43" t="s">
        <v>1634</v>
      </c>
      <c r="L30" s="121" t="s">
        <v>629</v>
      </c>
      <c r="M30" s="121" t="s">
        <v>1728</v>
      </c>
      <c r="N30" s="184" t="s">
        <v>535</v>
      </c>
      <c r="O30" s="184" t="s">
        <v>12</v>
      </c>
      <c r="P30" s="185" t="s">
        <v>1729</v>
      </c>
      <c r="Q30" s="184" t="s">
        <v>534</v>
      </c>
      <c r="R30" s="184" t="s">
        <v>1607</v>
      </c>
      <c r="S30" s="184" t="s">
        <v>1601</v>
      </c>
      <c r="T30" s="185" t="s">
        <v>1730</v>
      </c>
      <c r="U30" s="184" t="e" cm="1">
        <f t="array" ref="U30">_xlfn.IFS(L30=#REF!,1,'GRI 101 '!L30=#REF!,0.5,'GRI 101 '!L30=#REF!,0,'GRI 101 '!L30=#REF!,0)</f>
        <v>#REF!</v>
      </c>
    </row>
    <row r="31" spans="1:21" s="146" customFormat="1" ht="22.5" customHeight="1">
      <c r="A31" s="145" t="s">
        <v>254</v>
      </c>
      <c r="B31" s="134" t="s">
        <v>358</v>
      </c>
      <c r="C31" s="145"/>
      <c r="D31" s="131" t="s">
        <v>412</v>
      </c>
      <c r="E31" s="145" t="s">
        <v>360</v>
      </c>
      <c r="F31" s="145"/>
      <c r="G31" s="142" t="s">
        <v>361</v>
      </c>
      <c r="H31" s="126"/>
      <c r="I31" s="126" t="s">
        <v>1731</v>
      </c>
      <c r="J31" s="126" t="s">
        <v>572</v>
      </c>
      <c r="K31" s="126" t="s">
        <v>572</v>
      </c>
      <c r="L31" s="126" t="s">
        <v>6</v>
      </c>
      <c r="M31" s="126" t="s">
        <v>1732</v>
      </c>
      <c r="N31" s="186" t="s">
        <v>534</v>
      </c>
      <c r="O31" s="186" t="s">
        <v>12</v>
      </c>
      <c r="P31" s="187" t="s">
        <v>1733</v>
      </c>
      <c r="Q31" s="186" t="s">
        <v>535</v>
      </c>
      <c r="R31" s="191" t="s">
        <v>1734</v>
      </c>
      <c r="S31" s="191" t="s">
        <v>1601</v>
      </c>
      <c r="T31" s="191" t="s">
        <v>1607</v>
      </c>
      <c r="U31" s="184" t="e" cm="1">
        <f t="array" ref="U31">_xlfn.IFS(L31=#REF!,1,'GRI 101 '!L31=#REF!,0.5,'GRI 101 '!L31=#REF!,0,'GRI 101 '!L31=#REF!,0)</f>
        <v>#REF!</v>
      </c>
    </row>
    <row r="32" spans="1:21" ht="35.9" customHeight="1">
      <c r="A32" s="39" t="s">
        <v>254</v>
      </c>
      <c r="B32" s="52" t="s">
        <v>362</v>
      </c>
      <c r="C32" s="39"/>
      <c r="D32" s="48" t="s">
        <v>413</v>
      </c>
      <c r="E32" s="145" t="s">
        <v>360</v>
      </c>
      <c r="F32" s="39"/>
      <c r="G32" s="42" t="s">
        <v>361</v>
      </c>
      <c r="H32" s="43"/>
      <c r="I32" s="43" t="s">
        <v>1735</v>
      </c>
      <c r="J32" s="43" t="s">
        <v>1736</v>
      </c>
      <c r="K32" s="43" t="s">
        <v>1737</v>
      </c>
      <c r="L32" s="122" t="s">
        <v>629</v>
      </c>
      <c r="M32" s="43" t="s">
        <v>1738</v>
      </c>
      <c r="N32" s="184" t="s">
        <v>534</v>
      </c>
      <c r="O32" s="184" t="s">
        <v>570</v>
      </c>
      <c r="P32" s="185" t="s">
        <v>1739</v>
      </c>
      <c r="Q32" s="184" t="s">
        <v>535</v>
      </c>
      <c r="R32" s="192" t="s">
        <v>1740</v>
      </c>
      <c r="S32" s="184" t="s">
        <v>1601</v>
      </c>
      <c r="T32" s="192"/>
      <c r="U32" s="184" t="e" cm="1">
        <f t="array" ref="U32">_xlfn.IFS(L32=#REF!,1,'GRI 101 '!L32=#REF!,0.5,'GRI 101 '!L32=#REF!,0,'GRI 101 '!L32=#REF!,0)</f>
        <v>#REF!</v>
      </c>
    </row>
    <row r="33" spans="1:21" ht="52" customHeight="1">
      <c r="A33" s="39" t="s">
        <v>414</v>
      </c>
      <c r="B33" s="52" t="s">
        <v>358</v>
      </c>
      <c r="C33" s="39"/>
      <c r="D33" s="48" t="s">
        <v>415</v>
      </c>
      <c r="E33" s="145" t="s">
        <v>360</v>
      </c>
      <c r="F33" s="39"/>
      <c r="G33" s="52" t="s">
        <v>361</v>
      </c>
      <c r="H33" s="121"/>
      <c r="I33" s="43" t="s">
        <v>1741</v>
      </c>
      <c r="J33" s="43" t="s">
        <v>1742</v>
      </c>
      <c r="K33" s="43" t="s">
        <v>1743</v>
      </c>
      <c r="L33" s="121" t="s">
        <v>629</v>
      </c>
      <c r="M33" s="43" t="s">
        <v>1744</v>
      </c>
      <c r="N33" s="184" t="s">
        <v>539</v>
      </c>
      <c r="O33" s="184" t="s">
        <v>12</v>
      </c>
      <c r="P33" s="184" t="s">
        <v>1629</v>
      </c>
      <c r="Q33" s="184" t="s">
        <v>545</v>
      </c>
      <c r="R33" s="185" t="s">
        <v>1745</v>
      </c>
      <c r="S33" s="185" t="s">
        <v>535</v>
      </c>
      <c r="T33" s="185" t="s">
        <v>1746</v>
      </c>
      <c r="U33" s="184" t="e" cm="1">
        <f t="array" ref="U33">_xlfn.IFS(L33=#REF!,1,'GRI 101 '!L33=#REF!,0.5,'GRI 101 '!L33=#REF!,0,'GRI 101 '!L33=#REF!,0)</f>
        <v>#REF!</v>
      </c>
    </row>
    <row r="34" spans="1:21" ht="22.5" customHeight="1">
      <c r="A34" s="39" t="s">
        <v>262</v>
      </c>
      <c r="B34" s="52" t="s">
        <v>358</v>
      </c>
      <c r="C34" s="145"/>
      <c r="D34" s="149" t="s">
        <v>416</v>
      </c>
      <c r="E34" s="145" t="s">
        <v>387</v>
      </c>
      <c r="F34" s="39"/>
      <c r="G34" s="52" t="s">
        <v>361</v>
      </c>
      <c r="H34" s="121" t="s">
        <v>417</v>
      </c>
      <c r="I34" s="43" t="s">
        <v>1747</v>
      </c>
      <c r="J34" s="43" t="s">
        <v>1748</v>
      </c>
      <c r="K34" s="43" t="s">
        <v>1749</v>
      </c>
      <c r="L34" s="122" t="s">
        <v>629</v>
      </c>
      <c r="M34" s="43" t="s">
        <v>1750</v>
      </c>
      <c r="N34" s="184" t="s">
        <v>539</v>
      </c>
      <c r="O34" s="184" t="s">
        <v>12</v>
      </c>
      <c r="P34" s="184" t="s">
        <v>1751</v>
      </c>
      <c r="Q34" s="184" t="s">
        <v>542</v>
      </c>
      <c r="R34" s="185" t="s">
        <v>1752</v>
      </c>
      <c r="S34" s="185" t="s">
        <v>1601</v>
      </c>
      <c r="T34" s="185" t="s">
        <v>1753</v>
      </c>
      <c r="U34" s="184" t="e" cm="1">
        <f t="array" ref="U34">_xlfn.IFS(L34=#REF!,1,'GRI 101 '!L34=#REF!,0.5,'GRI 101 '!L34=#REF!,0,'GRI 101 '!L34=#REF!,0)</f>
        <v>#REF!</v>
      </c>
    </row>
    <row r="35" spans="1:21" ht="22.5" customHeight="1">
      <c r="A35" s="39" t="s">
        <v>262</v>
      </c>
      <c r="B35" s="52" t="s">
        <v>358</v>
      </c>
      <c r="C35" s="39"/>
      <c r="D35" s="40" t="s">
        <v>418</v>
      </c>
      <c r="E35" s="145" t="s">
        <v>399</v>
      </c>
      <c r="F35" s="39"/>
      <c r="G35" s="52" t="s">
        <v>361</v>
      </c>
      <c r="H35" s="121" t="s">
        <v>419</v>
      </c>
      <c r="I35" s="43" t="s">
        <v>1754</v>
      </c>
      <c r="J35" s="43" t="s">
        <v>1755</v>
      </c>
      <c r="K35" s="43" t="s">
        <v>1756</v>
      </c>
      <c r="L35" s="122" t="s">
        <v>629</v>
      </c>
      <c r="M35" s="43" t="s">
        <v>1757</v>
      </c>
      <c r="N35" s="184" t="s">
        <v>539</v>
      </c>
      <c r="O35" s="184" t="s">
        <v>12</v>
      </c>
      <c r="P35" s="184"/>
      <c r="Q35" s="184" t="s">
        <v>542</v>
      </c>
      <c r="R35" s="185" t="s">
        <v>1758</v>
      </c>
      <c r="S35" s="184" t="s">
        <v>535</v>
      </c>
      <c r="T35" s="189" t="s">
        <v>1759</v>
      </c>
      <c r="U35" s="184" t="e" cm="1">
        <f t="array" ref="U35">_xlfn.IFS(L35=#REF!,1,'GRI 101 '!L35=#REF!,0.5,'GRI 101 '!L35=#REF!,0,'GRI 101 '!L35=#REF!,0)</f>
        <v>#REF!</v>
      </c>
    </row>
    <row r="36" spans="1:21" ht="22.5" customHeight="1">
      <c r="A36" s="39" t="s">
        <v>262</v>
      </c>
      <c r="B36" s="52" t="s">
        <v>358</v>
      </c>
      <c r="C36" s="39"/>
      <c r="D36" s="40" t="s">
        <v>420</v>
      </c>
      <c r="E36" s="145" t="s">
        <v>390</v>
      </c>
      <c r="F36" s="39"/>
      <c r="G36" s="39" t="s">
        <v>391</v>
      </c>
      <c r="H36" s="121" t="s">
        <v>392</v>
      </c>
      <c r="I36" s="43" t="s">
        <v>1760</v>
      </c>
      <c r="J36" s="43" t="s">
        <v>1761</v>
      </c>
      <c r="K36" s="43" t="s">
        <v>1762</v>
      </c>
      <c r="L36" s="122" t="s">
        <v>629</v>
      </c>
      <c r="M36" s="43" t="s">
        <v>1763</v>
      </c>
      <c r="N36" s="184" t="s">
        <v>539</v>
      </c>
      <c r="O36" s="184" t="s">
        <v>570</v>
      </c>
      <c r="P36" s="184"/>
      <c r="Q36" s="184" t="s">
        <v>542</v>
      </c>
      <c r="R36" s="185" t="s">
        <v>1764</v>
      </c>
      <c r="S36" s="186" t="s">
        <v>1531</v>
      </c>
      <c r="T36" s="185" t="s">
        <v>1765</v>
      </c>
      <c r="U36" s="184" t="e" cm="1">
        <f t="array" ref="U36">_xlfn.IFS(L36=#REF!,1,'GRI 101 '!L36=#REF!,0.5,'GRI 101 '!L36=#REF!,0,'GRI 101 '!L36=#REF!,0)</f>
        <v>#REF!</v>
      </c>
    </row>
    <row r="37" spans="1:21" ht="22.5" customHeight="1">
      <c r="A37" s="39" t="s">
        <v>262</v>
      </c>
      <c r="B37" s="52" t="s">
        <v>362</v>
      </c>
      <c r="C37" s="39"/>
      <c r="D37" s="40" t="s">
        <v>421</v>
      </c>
      <c r="E37" s="145" t="s">
        <v>367</v>
      </c>
      <c r="F37" s="52" t="s">
        <v>368</v>
      </c>
      <c r="G37" s="52" t="s">
        <v>361</v>
      </c>
      <c r="H37" s="121" t="s">
        <v>422</v>
      </c>
      <c r="I37" s="43" t="s">
        <v>1766</v>
      </c>
      <c r="J37" s="43" t="s">
        <v>1767</v>
      </c>
      <c r="K37" s="43" t="s">
        <v>1768</v>
      </c>
      <c r="L37" s="153" t="s">
        <v>629</v>
      </c>
      <c r="M37" s="43" t="s">
        <v>1769</v>
      </c>
      <c r="N37" s="184" t="s">
        <v>539</v>
      </c>
      <c r="O37" s="184" t="s">
        <v>570</v>
      </c>
      <c r="P37" s="184"/>
      <c r="Q37" s="184" t="s">
        <v>542</v>
      </c>
      <c r="R37" s="185" t="s">
        <v>1770</v>
      </c>
      <c r="S37" s="184" t="s">
        <v>535</v>
      </c>
      <c r="T37" s="185" t="s">
        <v>1771</v>
      </c>
      <c r="U37" s="184" t="e" cm="1">
        <f t="array" ref="U37">_xlfn.IFS(L37=#REF!,1,'GRI 101 '!L37=#REF!,0.5,'GRI 101 '!L37=#REF!,0,'GRI 101 '!L37=#REF!,0)</f>
        <v>#REF!</v>
      </c>
    </row>
    <row r="38" spans="1:21" ht="33.75" customHeight="1">
      <c r="A38" s="39" t="s">
        <v>262</v>
      </c>
      <c r="B38" s="52" t="s">
        <v>362</v>
      </c>
      <c r="C38" s="39"/>
      <c r="D38" s="40" t="s">
        <v>423</v>
      </c>
      <c r="E38" s="145" t="s">
        <v>390</v>
      </c>
      <c r="F38" s="39"/>
      <c r="G38" s="39" t="s">
        <v>424</v>
      </c>
      <c r="H38" s="121" t="s">
        <v>425</v>
      </c>
      <c r="I38" s="43" t="s">
        <v>1766</v>
      </c>
      <c r="J38" s="43" t="s">
        <v>1772</v>
      </c>
      <c r="K38" s="43" t="s">
        <v>1773</v>
      </c>
      <c r="L38" s="122" t="s">
        <v>629</v>
      </c>
      <c r="M38" s="43" t="s">
        <v>1769</v>
      </c>
      <c r="N38" s="184" t="s">
        <v>539</v>
      </c>
      <c r="O38" s="184" t="s">
        <v>570</v>
      </c>
      <c r="P38" s="184"/>
      <c r="Q38" s="184" t="s">
        <v>542</v>
      </c>
      <c r="R38" s="185" t="s">
        <v>1774</v>
      </c>
      <c r="S38" s="184" t="s">
        <v>535</v>
      </c>
      <c r="T38" s="185" t="s">
        <v>1771</v>
      </c>
      <c r="U38" s="184" t="e" cm="1">
        <f t="array" ref="U38">_xlfn.IFS(L38=#REF!,1,'GRI 101 '!L38=#REF!,0.5,'GRI 101 '!L38=#REF!,0,'GRI 101 '!L38=#REF!,0)</f>
        <v>#REF!</v>
      </c>
    </row>
    <row r="39" spans="1:21" ht="25.5" customHeight="1">
      <c r="A39" s="39" t="s">
        <v>262</v>
      </c>
      <c r="B39" s="52" t="s">
        <v>362</v>
      </c>
      <c r="C39" s="39"/>
      <c r="D39" s="40" t="s">
        <v>426</v>
      </c>
      <c r="E39" s="145" t="s">
        <v>427</v>
      </c>
      <c r="F39" s="42" t="s">
        <v>428</v>
      </c>
      <c r="G39" s="52" t="s">
        <v>361</v>
      </c>
      <c r="H39" s="121" t="s">
        <v>429</v>
      </c>
      <c r="I39" s="43" t="s">
        <v>1766</v>
      </c>
      <c r="J39" s="43" t="s">
        <v>1775</v>
      </c>
      <c r="K39" s="43" t="s">
        <v>1773</v>
      </c>
      <c r="L39" s="153" t="s">
        <v>629</v>
      </c>
      <c r="M39" s="43" t="s">
        <v>1776</v>
      </c>
      <c r="N39" s="184" t="s">
        <v>539</v>
      </c>
      <c r="O39" s="184" t="s">
        <v>570</v>
      </c>
      <c r="P39" s="184"/>
      <c r="Q39" s="184" t="s">
        <v>542</v>
      </c>
      <c r="R39" s="185" t="s">
        <v>1777</v>
      </c>
      <c r="S39" s="186" t="s">
        <v>535</v>
      </c>
      <c r="T39" s="185" t="s">
        <v>1771</v>
      </c>
      <c r="U39" s="184" t="e" cm="1">
        <f t="array" ref="U39">_xlfn.IFS(L39=#REF!,1,'GRI 101 '!L39=#REF!,0.5,'GRI 101 '!L39=#REF!,0,'GRI 101 '!L39=#REF!,0)</f>
        <v>#REF!</v>
      </c>
    </row>
    <row r="40" spans="1:21" s="146" customFormat="1" ht="22.5" customHeight="1">
      <c r="A40" s="145" t="s">
        <v>262</v>
      </c>
      <c r="B40" s="134" t="s">
        <v>364</v>
      </c>
      <c r="C40" s="145"/>
      <c r="D40" s="136" t="s">
        <v>430</v>
      </c>
      <c r="E40" s="145" t="s">
        <v>360</v>
      </c>
      <c r="F40" s="145"/>
      <c r="G40" s="134" t="s">
        <v>361</v>
      </c>
      <c r="H40" s="122" t="s">
        <v>419</v>
      </c>
      <c r="I40" s="126" t="s">
        <v>1778</v>
      </c>
      <c r="J40" s="126" t="s">
        <v>1779</v>
      </c>
      <c r="K40" s="126" t="s">
        <v>1780</v>
      </c>
      <c r="L40" s="122" t="s">
        <v>629</v>
      </c>
      <c r="M40" s="126" t="s">
        <v>1781</v>
      </c>
      <c r="N40" s="186" t="s">
        <v>539</v>
      </c>
      <c r="O40" s="186" t="s">
        <v>570</v>
      </c>
      <c r="P40" s="186"/>
      <c r="Q40" s="186" t="s">
        <v>542</v>
      </c>
      <c r="R40" s="187" t="s">
        <v>1782</v>
      </c>
      <c r="S40" s="186" t="s">
        <v>535</v>
      </c>
      <c r="T40" s="187"/>
      <c r="U40" s="184" t="e" cm="1">
        <f t="array" ref="U40">_xlfn.IFS(L40=#REF!,1,'GRI 101 '!L40=#REF!,0.5,'GRI 101 '!L40=#REF!,0,'GRI 101 '!L40=#REF!,0)</f>
        <v>#REF!</v>
      </c>
    </row>
    <row r="41" spans="1:21" ht="22.5" customHeight="1">
      <c r="A41" s="39" t="s">
        <v>262</v>
      </c>
      <c r="B41" s="52" t="s">
        <v>405</v>
      </c>
      <c r="C41" s="423"/>
      <c r="D41" s="40" t="s">
        <v>431</v>
      </c>
      <c r="E41" s="145" t="s">
        <v>387</v>
      </c>
      <c r="F41" s="39"/>
      <c r="G41" s="52" t="s">
        <v>361</v>
      </c>
      <c r="H41" s="121" t="s">
        <v>432</v>
      </c>
      <c r="I41" s="43" t="s">
        <v>1783</v>
      </c>
      <c r="J41" s="121" t="s">
        <v>572</v>
      </c>
      <c r="K41" s="43" t="s">
        <v>1784</v>
      </c>
      <c r="L41" s="122" t="s">
        <v>6</v>
      </c>
      <c r="M41" s="43" t="s">
        <v>1785</v>
      </c>
      <c r="N41" s="184" t="s">
        <v>539</v>
      </c>
      <c r="O41" s="184" t="s">
        <v>12</v>
      </c>
      <c r="P41" s="184" t="s">
        <v>1629</v>
      </c>
      <c r="Q41" s="184" t="s">
        <v>542</v>
      </c>
      <c r="R41" s="184" t="s">
        <v>1490</v>
      </c>
      <c r="S41" s="184" t="s">
        <v>1786</v>
      </c>
      <c r="T41" s="184"/>
      <c r="U41" s="184" t="e" cm="1">
        <f t="array" ref="U41">_xlfn.IFS(L41=#REF!,1,'GRI 101 '!L41=#REF!,0.5,'GRI 101 '!L41=#REF!,0,'GRI 101 '!L41=#REF!,0)</f>
        <v>#REF!</v>
      </c>
    </row>
    <row r="42" spans="1:21" ht="22.5" customHeight="1">
      <c r="A42" s="39" t="s">
        <v>262</v>
      </c>
      <c r="B42" s="52" t="s">
        <v>405</v>
      </c>
      <c r="C42" s="39"/>
      <c r="D42" s="40" t="s">
        <v>433</v>
      </c>
      <c r="E42" s="145" t="s">
        <v>427</v>
      </c>
      <c r="F42" s="39" t="s">
        <v>434</v>
      </c>
      <c r="G42" s="52" t="s">
        <v>361</v>
      </c>
      <c r="H42" s="121" t="s">
        <v>435</v>
      </c>
      <c r="I42" s="121" t="s">
        <v>572</v>
      </c>
      <c r="J42" s="121" t="s">
        <v>572</v>
      </c>
      <c r="K42" s="121" t="s">
        <v>572</v>
      </c>
      <c r="L42" s="121" t="s">
        <v>6</v>
      </c>
      <c r="M42" s="121" t="s">
        <v>1787</v>
      </c>
      <c r="N42" s="184" t="s">
        <v>539</v>
      </c>
      <c r="O42" s="184" t="s">
        <v>12</v>
      </c>
      <c r="P42" s="184" t="s">
        <v>1629</v>
      </c>
      <c r="Q42" s="184" t="s">
        <v>542</v>
      </c>
      <c r="R42" s="185" t="s">
        <v>1788</v>
      </c>
      <c r="S42" s="184" t="s">
        <v>535</v>
      </c>
      <c r="T42" s="185" t="s">
        <v>1789</v>
      </c>
      <c r="U42" s="184" t="e" cm="1">
        <f t="array" ref="U42">_xlfn.IFS(L42=#REF!,1,'GRI 101 '!L42=#REF!,0.5,'GRI 101 '!L42=#REF!,0,'GRI 101 '!L42=#REF!,0)</f>
        <v>#REF!</v>
      </c>
    </row>
    <row r="43" spans="1:21" ht="22.5" customHeight="1">
      <c r="A43" s="39" t="s">
        <v>262</v>
      </c>
      <c r="B43" s="52" t="s">
        <v>405</v>
      </c>
      <c r="C43" s="39"/>
      <c r="D43" s="40" t="s">
        <v>436</v>
      </c>
      <c r="E43" s="145" t="s">
        <v>399</v>
      </c>
      <c r="F43" s="39"/>
      <c r="G43" s="52" t="s">
        <v>361</v>
      </c>
      <c r="H43" s="121"/>
      <c r="I43" s="121" t="s">
        <v>572</v>
      </c>
      <c r="J43" s="121" t="s">
        <v>572</v>
      </c>
      <c r="K43" s="121" t="s">
        <v>572</v>
      </c>
      <c r="L43" s="121" t="s">
        <v>6</v>
      </c>
      <c r="M43" s="121" t="s">
        <v>1790</v>
      </c>
      <c r="N43" s="184" t="s">
        <v>539</v>
      </c>
      <c r="O43" s="184" t="s">
        <v>12</v>
      </c>
      <c r="P43" s="184" t="s">
        <v>1629</v>
      </c>
      <c r="Q43" s="184" t="s">
        <v>542</v>
      </c>
      <c r="R43" s="185" t="s">
        <v>1791</v>
      </c>
      <c r="S43" s="184" t="s">
        <v>535</v>
      </c>
      <c r="T43" s="185" t="s">
        <v>1792</v>
      </c>
      <c r="U43" s="184" t="e" cm="1">
        <f t="array" ref="U43">_xlfn.IFS(L43=#REF!,1,'GRI 101 '!L43=#REF!,0.5,'GRI 101 '!L43=#REF!,0,'GRI 101 '!L43=#REF!,0)</f>
        <v>#REF!</v>
      </c>
    </row>
    <row r="44" spans="1:21" s="125" customFormat="1" ht="22.5" customHeight="1">
      <c r="A44" s="39" t="s">
        <v>281</v>
      </c>
      <c r="B44" s="52" t="s">
        <v>358</v>
      </c>
      <c r="C44" s="196"/>
      <c r="D44" s="150" t="s">
        <v>437</v>
      </c>
      <c r="E44" s="80" t="s">
        <v>387</v>
      </c>
      <c r="F44" s="39"/>
      <c r="G44" s="42" t="s">
        <v>361</v>
      </c>
      <c r="H44" s="43" t="s">
        <v>438</v>
      </c>
      <c r="I44" s="127" t="s">
        <v>571</v>
      </c>
      <c r="J44" s="127" t="s">
        <v>571</v>
      </c>
      <c r="K44" s="43" t="s">
        <v>571</v>
      </c>
      <c r="L44" s="122" t="s">
        <v>572</v>
      </c>
      <c r="M44" s="43" t="s">
        <v>1793</v>
      </c>
      <c r="N44" s="184" t="s">
        <v>545</v>
      </c>
      <c r="O44" s="184" t="s">
        <v>1492</v>
      </c>
      <c r="P44" s="184"/>
      <c r="Q44" s="184" t="s">
        <v>535</v>
      </c>
      <c r="R44" s="184"/>
      <c r="S44" s="184" t="s">
        <v>535</v>
      </c>
      <c r="T44" s="184"/>
      <c r="U44" s="184" t="e" cm="1">
        <f t="array" ref="U44">_xlfn.IFS(L44=#REF!,1,'GRI 101 '!L44=#REF!,0.5,'GRI 101 '!L44=#REF!,0,'GRI 101 '!L44=#REF!,0)</f>
        <v>#REF!</v>
      </c>
    </row>
    <row r="45" spans="1:21" s="125" customFormat="1" ht="78" customHeight="1">
      <c r="A45" s="39" t="s">
        <v>281</v>
      </c>
      <c r="B45" s="52"/>
      <c r="C45" s="196"/>
      <c r="D45" s="150" t="s">
        <v>439</v>
      </c>
      <c r="E45" s="80" t="s">
        <v>440</v>
      </c>
      <c r="F45" s="109" t="s">
        <v>441</v>
      </c>
      <c r="G45" s="42" t="s">
        <v>361</v>
      </c>
      <c r="H45" s="43" t="s">
        <v>442</v>
      </c>
      <c r="I45" s="127" t="s">
        <v>571</v>
      </c>
      <c r="J45" s="127" t="s">
        <v>571</v>
      </c>
      <c r="K45" s="127" t="s">
        <v>571</v>
      </c>
      <c r="L45" s="122" t="s">
        <v>572</v>
      </c>
      <c r="M45" s="43" t="s">
        <v>1794</v>
      </c>
      <c r="N45" s="184" t="s">
        <v>545</v>
      </c>
      <c r="O45" s="184" t="s">
        <v>570</v>
      </c>
      <c r="P45" s="184"/>
      <c r="Q45" s="184" t="s">
        <v>535</v>
      </c>
      <c r="R45" s="184"/>
      <c r="S45" s="184" t="s">
        <v>535</v>
      </c>
      <c r="T45" s="184"/>
      <c r="U45" s="184" t="e" cm="1">
        <f t="array" ref="U45">_xlfn.IFS(L45=#REF!,1,'GRI 101 '!L45=#REF!,0.5,'GRI 101 '!L45=#REF!,0,'GRI 101 '!L45=#REF!,0)</f>
        <v>#REF!</v>
      </c>
    </row>
    <row r="46" spans="1:21" s="125" customFormat="1" ht="22.5" customHeight="1">
      <c r="A46" s="39" t="s">
        <v>281</v>
      </c>
      <c r="B46" s="52" t="s">
        <v>358</v>
      </c>
      <c r="C46" s="196"/>
      <c r="D46" s="150" t="s">
        <v>443</v>
      </c>
      <c r="E46" s="80" t="s">
        <v>440</v>
      </c>
      <c r="F46" s="39"/>
      <c r="G46" s="42" t="s">
        <v>361</v>
      </c>
      <c r="H46" s="43" t="s">
        <v>444</v>
      </c>
      <c r="I46" s="121" t="s">
        <v>1795</v>
      </c>
      <c r="J46" s="43" t="s">
        <v>1796</v>
      </c>
      <c r="K46" s="43" t="s">
        <v>1797</v>
      </c>
      <c r="L46" s="122" t="s">
        <v>572</v>
      </c>
      <c r="M46" s="43" t="s">
        <v>1798</v>
      </c>
      <c r="N46" s="184" t="s">
        <v>545</v>
      </c>
      <c r="O46" s="184" t="s">
        <v>570</v>
      </c>
      <c r="P46" s="184"/>
      <c r="Q46" s="184" t="s">
        <v>535</v>
      </c>
      <c r="R46" s="184"/>
      <c r="S46" s="184" t="s">
        <v>535</v>
      </c>
      <c r="T46" s="184"/>
      <c r="U46" s="184" t="e" cm="1">
        <f t="array" ref="U46">_xlfn.IFS(L46=#REF!,1,'GRI 101 '!L46=#REF!,0.5,'GRI 101 '!L46=#REF!,0,'GRI 101 '!L46=#REF!,0)</f>
        <v>#REF!</v>
      </c>
    </row>
    <row r="47" spans="1:21" ht="22.5" customHeight="1">
      <c r="A47" s="39" t="s">
        <v>281</v>
      </c>
      <c r="B47" s="52" t="s">
        <v>358</v>
      </c>
      <c r="C47" s="52" t="s">
        <v>374</v>
      </c>
      <c r="D47" s="48" t="s">
        <v>445</v>
      </c>
      <c r="E47" s="80" t="s">
        <v>390</v>
      </c>
      <c r="F47" s="39"/>
      <c r="G47" s="41" t="s">
        <v>391</v>
      </c>
      <c r="H47" s="43" t="s">
        <v>446</v>
      </c>
      <c r="I47" s="121" t="s">
        <v>1795</v>
      </c>
      <c r="J47" s="43" t="s">
        <v>1799</v>
      </c>
      <c r="K47" s="43" t="s">
        <v>1797</v>
      </c>
      <c r="L47" s="121" t="s">
        <v>629</v>
      </c>
      <c r="M47" s="43" t="s">
        <v>1800</v>
      </c>
      <c r="N47" s="184" t="s">
        <v>545</v>
      </c>
      <c r="O47" s="184" t="s">
        <v>1492</v>
      </c>
      <c r="P47" s="184"/>
      <c r="Q47" s="184" t="s">
        <v>535</v>
      </c>
      <c r="R47" s="184" t="s">
        <v>1801</v>
      </c>
      <c r="S47" s="184" t="s">
        <v>1601</v>
      </c>
      <c r="T47" s="184"/>
      <c r="U47" s="184" t="e" cm="1">
        <f t="array" ref="U47">_xlfn.IFS(L47=#REF!,1,'GRI 101 '!L47=#REF!,0.5,'GRI 101 '!L47=#REF!,0,'GRI 101 '!L47=#REF!,0)</f>
        <v>#REF!</v>
      </c>
    </row>
    <row r="48" spans="1:21" ht="22.5" customHeight="1">
      <c r="A48" s="39" t="s">
        <v>281</v>
      </c>
      <c r="B48" s="52" t="s">
        <v>358</v>
      </c>
      <c r="C48" s="52" t="s">
        <v>374</v>
      </c>
      <c r="D48" s="66" t="s">
        <v>447</v>
      </c>
      <c r="E48" s="80" t="s">
        <v>371</v>
      </c>
      <c r="F48" s="39"/>
      <c r="G48" s="42" t="s">
        <v>361</v>
      </c>
      <c r="H48" s="43" t="s">
        <v>448</v>
      </c>
      <c r="I48" s="121" t="s">
        <v>1795</v>
      </c>
      <c r="J48" s="43" t="s">
        <v>1802</v>
      </c>
      <c r="K48" s="43" t="s">
        <v>1797</v>
      </c>
      <c r="L48" s="121" t="s">
        <v>629</v>
      </c>
      <c r="M48" s="43" t="s">
        <v>1800</v>
      </c>
      <c r="N48" s="184" t="s">
        <v>545</v>
      </c>
      <c r="O48" s="184" t="s">
        <v>1492</v>
      </c>
      <c r="P48" s="184"/>
      <c r="Q48" s="184" t="s">
        <v>539</v>
      </c>
      <c r="R48" s="184"/>
      <c r="S48" s="184" t="s">
        <v>535</v>
      </c>
      <c r="T48" s="184" t="s">
        <v>1803</v>
      </c>
      <c r="U48" s="184" t="e" cm="1">
        <f t="array" ref="U48">_xlfn.IFS(L48=#REF!,1,'GRI 101 '!L48=#REF!,0.5,'GRI 101 '!L48=#REF!,0,'GRI 101 '!L48=#REF!,0)</f>
        <v>#REF!</v>
      </c>
    </row>
    <row r="49" spans="1:21" ht="22.5" customHeight="1">
      <c r="A49" s="39" t="s">
        <v>281</v>
      </c>
      <c r="B49" s="52" t="s">
        <v>358</v>
      </c>
      <c r="C49" s="52" t="s">
        <v>374</v>
      </c>
      <c r="D49" s="66" t="s">
        <v>449</v>
      </c>
      <c r="E49" s="80" t="s">
        <v>399</v>
      </c>
      <c r="F49" s="39"/>
      <c r="G49" s="42" t="s">
        <v>361</v>
      </c>
      <c r="H49" s="43" t="s">
        <v>448</v>
      </c>
      <c r="I49" s="121" t="s">
        <v>1795</v>
      </c>
      <c r="J49" s="121" t="s">
        <v>1804</v>
      </c>
      <c r="K49" s="43" t="s">
        <v>1797</v>
      </c>
      <c r="L49" s="121" t="s">
        <v>6</v>
      </c>
      <c r="M49" s="121" t="s">
        <v>1805</v>
      </c>
      <c r="N49" s="184" t="s">
        <v>545</v>
      </c>
      <c r="O49" s="184" t="s">
        <v>570</v>
      </c>
      <c r="P49" s="184"/>
      <c r="Q49" s="184" t="s">
        <v>539</v>
      </c>
      <c r="R49" s="184"/>
      <c r="S49" s="184" t="s">
        <v>535</v>
      </c>
      <c r="T49" s="184"/>
      <c r="U49" s="184" t="e" cm="1">
        <f t="array" ref="U49">_xlfn.IFS(L49=#REF!,1,'GRI 101 '!L49=#REF!,0.5,'GRI 101 '!L49=#REF!,0,'GRI 101 '!L49=#REF!,0)</f>
        <v>#REF!</v>
      </c>
    </row>
    <row r="50" spans="1:21" ht="22.5" customHeight="1">
      <c r="A50" s="39" t="s">
        <v>281</v>
      </c>
      <c r="B50" s="52" t="s">
        <v>358</v>
      </c>
      <c r="C50" s="52" t="s">
        <v>374</v>
      </c>
      <c r="D50" s="66" t="s">
        <v>450</v>
      </c>
      <c r="E50" s="80" t="s">
        <v>399</v>
      </c>
      <c r="F50" s="39"/>
      <c r="G50" s="42" t="s">
        <v>361</v>
      </c>
      <c r="H50" s="43" t="s">
        <v>448</v>
      </c>
      <c r="I50" s="121" t="s">
        <v>1795</v>
      </c>
      <c r="J50" s="121" t="s">
        <v>1804</v>
      </c>
      <c r="K50" s="43" t="s">
        <v>1797</v>
      </c>
      <c r="L50" s="121" t="s">
        <v>6</v>
      </c>
      <c r="M50" s="121" t="s">
        <v>1805</v>
      </c>
      <c r="N50" s="184" t="s">
        <v>545</v>
      </c>
      <c r="O50" s="184" t="s">
        <v>570</v>
      </c>
      <c r="P50" s="184"/>
      <c r="Q50" s="184" t="s">
        <v>539</v>
      </c>
      <c r="R50" s="184"/>
      <c r="S50" s="184" t="s">
        <v>535</v>
      </c>
      <c r="T50" s="184"/>
      <c r="U50" s="184" t="e" cm="1">
        <f t="array" ref="U50">_xlfn.IFS(L50=#REF!,1,'GRI 101 '!L50=#REF!,0.5,'GRI 101 '!L50=#REF!,0,'GRI 101 '!L50=#REF!,0)</f>
        <v>#REF!</v>
      </c>
    </row>
    <row r="51" spans="1:21" s="146" customFormat="1" ht="25" customHeight="1">
      <c r="A51" s="145" t="s">
        <v>281</v>
      </c>
      <c r="B51" s="134" t="s">
        <v>358</v>
      </c>
      <c r="C51" s="134" t="s">
        <v>376</v>
      </c>
      <c r="D51" s="131" t="s">
        <v>451</v>
      </c>
      <c r="E51" s="80" t="s">
        <v>390</v>
      </c>
      <c r="F51" s="145"/>
      <c r="G51" s="142" t="s">
        <v>391</v>
      </c>
      <c r="H51" s="126" t="s">
        <v>446</v>
      </c>
      <c r="I51" s="122" t="s">
        <v>572</v>
      </c>
      <c r="J51" s="122" t="s">
        <v>572</v>
      </c>
      <c r="K51" s="122" t="s">
        <v>572</v>
      </c>
      <c r="L51" s="122" t="s">
        <v>6</v>
      </c>
      <c r="M51" s="121" t="s">
        <v>1805</v>
      </c>
      <c r="N51" s="186" t="s">
        <v>545</v>
      </c>
      <c r="O51" s="186" t="s">
        <v>570</v>
      </c>
      <c r="P51" s="186"/>
      <c r="Q51" s="186" t="s">
        <v>539</v>
      </c>
      <c r="R51" s="186"/>
      <c r="S51" s="186" t="s">
        <v>535</v>
      </c>
      <c r="T51" s="187" t="s">
        <v>1806</v>
      </c>
      <c r="U51" s="184" t="e" cm="1">
        <f t="array" ref="U51">_xlfn.IFS(L51=#REF!,1,'GRI 101 '!L51=#REF!,0.5,'GRI 101 '!L51=#REF!,0,'GRI 101 '!L51=#REF!,0)</f>
        <v>#REF!</v>
      </c>
    </row>
    <row r="52" spans="1:21" ht="22.5" customHeight="1">
      <c r="A52" s="39" t="s">
        <v>281</v>
      </c>
      <c r="B52" s="52" t="s">
        <v>358</v>
      </c>
      <c r="C52" s="52" t="s">
        <v>376</v>
      </c>
      <c r="D52" s="66" t="s">
        <v>452</v>
      </c>
      <c r="E52" s="80" t="s">
        <v>399</v>
      </c>
      <c r="F52" s="39"/>
      <c r="G52" s="42" t="s">
        <v>361</v>
      </c>
      <c r="H52" s="43" t="s">
        <v>448</v>
      </c>
      <c r="I52" s="121" t="s">
        <v>572</v>
      </c>
      <c r="J52" s="122" t="s">
        <v>572</v>
      </c>
      <c r="K52" s="122" t="s">
        <v>572</v>
      </c>
      <c r="L52" s="121" t="s">
        <v>6</v>
      </c>
      <c r="M52" s="121" t="s">
        <v>1805</v>
      </c>
      <c r="N52" s="184" t="s">
        <v>545</v>
      </c>
      <c r="O52" s="184" t="s">
        <v>570</v>
      </c>
      <c r="P52" s="184"/>
      <c r="Q52" s="184" t="s">
        <v>539</v>
      </c>
      <c r="R52" s="184"/>
      <c r="S52" s="184" t="s">
        <v>535</v>
      </c>
      <c r="T52" s="187" t="s">
        <v>1806</v>
      </c>
      <c r="U52" s="184" t="e" cm="1">
        <f t="array" ref="U52">_xlfn.IFS(L52=#REF!,1,'GRI 101 '!L52=#REF!,0.5,'GRI 101 '!L52=#REF!,0,'GRI 101 '!L52=#REF!,0)</f>
        <v>#REF!</v>
      </c>
    </row>
    <row r="53" spans="1:21" ht="22.5" customHeight="1">
      <c r="A53" s="39" t="s">
        <v>281</v>
      </c>
      <c r="B53" s="52" t="s">
        <v>358</v>
      </c>
      <c r="C53" s="52" t="s">
        <v>376</v>
      </c>
      <c r="D53" s="66" t="s">
        <v>453</v>
      </c>
      <c r="E53" s="80" t="s">
        <v>399</v>
      </c>
      <c r="F53" s="39"/>
      <c r="G53" s="42" t="s">
        <v>361</v>
      </c>
      <c r="H53" s="43" t="s">
        <v>448</v>
      </c>
      <c r="I53" s="121" t="s">
        <v>572</v>
      </c>
      <c r="J53" s="122" t="s">
        <v>572</v>
      </c>
      <c r="K53" s="122" t="s">
        <v>572</v>
      </c>
      <c r="L53" s="121" t="s">
        <v>6</v>
      </c>
      <c r="M53" s="121" t="s">
        <v>1805</v>
      </c>
      <c r="N53" s="184" t="s">
        <v>545</v>
      </c>
      <c r="O53" s="184" t="s">
        <v>570</v>
      </c>
      <c r="P53" s="184"/>
      <c r="Q53" s="184" t="s">
        <v>539</v>
      </c>
      <c r="R53" s="184"/>
      <c r="S53" s="184" t="s">
        <v>535</v>
      </c>
      <c r="T53" s="187" t="s">
        <v>1806</v>
      </c>
      <c r="U53" s="184" t="e" cm="1">
        <f t="array" ref="U53">_xlfn.IFS(L53=#REF!,1,'GRI 101 '!L53=#REF!,0.5,'GRI 101 '!L53=#REF!,0,'GRI 101 '!L53=#REF!,0)</f>
        <v>#REF!</v>
      </c>
    </row>
    <row r="54" spans="1:21" s="125" customFormat="1" ht="22.5" customHeight="1">
      <c r="A54" s="39" t="s">
        <v>281</v>
      </c>
      <c r="B54" s="52" t="s">
        <v>362</v>
      </c>
      <c r="C54" s="197"/>
      <c r="D54" s="151" t="s">
        <v>454</v>
      </c>
      <c r="E54" s="80" t="s">
        <v>440</v>
      </c>
      <c r="F54" s="39"/>
      <c r="G54" s="42" t="s">
        <v>361</v>
      </c>
      <c r="H54" s="43" t="s">
        <v>455</v>
      </c>
      <c r="I54" s="124" t="s">
        <v>571</v>
      </c>
      <c r="J54" s="124" t="s">
        <v>571</v>
      </c>
      <c r="K54" s="124" t="s">
        <v>571</v>
      </c>
      <c r="L54" s="121" t="s">
        <v>572</v>
      </c>
      <c r="M54" s="121" t="s">
        <v>387</v>
      </c>
      <c r="N54" s="184" t="s">
        <v>545</v>
      </c>
      <c r="O54" s="184" t="s">
        <v>570</v>
      </c>
      <c r="P54" s="184"/>
      <c r="Q54" s="184" t="s">
        <v>539</v>
      </c>
      <c r="R54" s="184"/>
      <c r="S54" s="184" t="s">
        <v>535</v>
      </c>
      <c r="T54" s="184"/>
      <c r="U54" s="184" t="e" cm="1">
        <f t="array" ref="U54">_xlfn.IFS(L54=#REF!,1,'GRI 101 '!L54=#REF!,0.5,'GRI 101 '!L54=#REF!,0,'GRI 101 '!L54=#REF!,0)</f>
        <v>#REF!</v>
      </c>
    </row>
    <row r="55" spans="1:21" ht="22.5" customHeight="1">
      <c r="A55" s="39" t="s">
        <v>281</v>
      </c>
      <c r="B55" s="52" t="s">
        <v>362</v>
      </c>
      <c r="C55" s="404" t="s">
        <v>374</v>
      </c>
      <c r="D55" s="48" t="s">
        <v>456</v>
      </c>
      <c r="E55" s="80" t="s">
        <v>387</v>
      </c>
      <c r="F55" s="39"/>
      <c r="G55" s="42" t="s">
        <v>361</v>
      </c>
      <c r="H55" s="43" t="s">
        <v>457</v>
      </c>
      <c r="I55" s="121" t="s">
        <v>572</v>
      </c>
      <c r="J55" s="121" t="s">
        <v>572</v>
      </c>
      <c r="K55" s="121" t="s">
        <v>572</v>
      </c>
      <c r="L55" s="122" t="s">
        <v>6</v>
      </c>
      <c r="M55" s="121" t="s">
        <v>1805</v>
      </c>
      <c r="N55" s="184" t="s">
        <v>545</v>
      </c>
      <c r="O55" s="184" t="s">
        <v>570</v>
      </c>
      <c r="P55" s="184"/>
      <c r="Q55" s="184" t="s">
        <v>539</v>
      </c>
      <c r="R55" s="184"/>
      <c r="S55" s="184" t="s">
        <v>535</v>
      </c>
      <c r="T55" s="184"/>
      <c r="U55" s="184" t="e" cm="1">
        <f t="array" ref="U55">_xlfn.IFS(L55=#REF!,1,'GRI 101 '!L55=#REF!,0.5,'GRI 101 '!L55=#REF!,0,'GRI 101 '!L55=#REF!,0)</f>
        <v>#REF!</v>
      </c>
    </row>
    <row r="56" spans="1:21" ht="22.5" customHeight="1">
      <c r="A56" s="39" t="s">
        <v>281</v>
      </c>
      <c r="B56" s="52" t="s">
        <v>362</v>
      </c>
      <c r="C56" s="52" t="s">
        <v>374</v>
      </c>
      <c r="D56" s="48" t="s">
        <v>458</v>
      </c>
      <c r="E56" s="80" t="s">
        <v>390</v>
      </c>
      <c r="F56" s="39"/>
      <c r="G56" s="42" t="s">
        <v>361</v>
      </c>
      <c r="H56" s="43" t="s">
        <v>459</v>
      </c>
      <c r="I56" s="121" t="s">
        <v>572</v>
      </c>
      <c r="J56" s="121" t="s">
        <v>572</v>
      </c>
      <c r="K56" s="121" t="s">
        <v>572</v>
      </c>
      <c r="L56" s="121" t="s">
        <v>6</v>
      </c>
      <c r="M56" s="121" t="s">
        <v>1805</v>
      </c>
      <c r="N56" s="184" t="s">
        <v>545</v>
      </c>
      <c r="O56" s="184" t="s">
        <v>570</v>
      </c>
      <c r="P56" s="184"/>
      <c r="Q56" s="184" t="s">
        <v>539</v>
      </c>
      <c r="R56" s="184"/>
      <c r="S56" s="184" t="s">
        <v>535</v>
      </c>
      <c r="T56" s="184"/>
      <c r="U56" s="184" t="e" cm="1">
        <f t="array" ref="U56">_xlfn.IFS(L56=#REF!,1,'GRI 101 '!L56=#REF!,0.5,'GRI 101 '!L56=#REF!,0,'GRI 101 '!L56=#REF!,0)</f>
        <v>#REF!</v>
      </c>
    </row>
    <row r="57" spans="1:21" ht="22.5" customHeight="1">
      <c r="A57" s="39" t="s">
        <v>281</v>
      </c>
      <c r="B57" s="52" t="s">
        <v>362</v>
      </c>
      <c r="C57" s="52" t="s">
        <v>374</v>
      </c>
      <c r="D57" s="48" t="s">
        <v>460</v>
      </c>
      <c r="E57" s="80" t="s">
        <v>399</v>
      </c>
      <c r="F57" s="39"/>
      <c r="G57" s="42" t="s">
        <v>361</v>
      </c>
      <c r="H57" s="43" t="s">
        <v>461</v>
      </c>
      <c r="I57" s="121" t="s">
        <v>572</v>
      </c>
      <c r="J57" s="121" t="s">
        <v>572</v>
      </c>
      <c r="K57" s="121" t="s">
        <v>572</v>
      </c>
      <c r="L57" s="121" t="s">
        <v>6</v>
      </c>
      <c r="M57" s="121" t="s">
        <v>1805</v>
      </c>
      <c r="N57" s="184" t="s">
        <v>545</v>
      </c>
      <c r="O57" s="184" t="s">
        <v>570</v>
      </c>
      <c r="P57" s="184"/>
      <c r="Q57" s="184" t="s">
        <v>539</v>
      </c>
      <c r="R57" s="184"/>
      <c r="S57" s="184" t="s">
        <v>535</v>
      </c>
      <c r="T57" s="184"/>
      <c r="U57" s="184" t="e" cm="1">
        <f t="array" ref="U57">_xlfn.IFS(L57=#REF!,1,'GRI 101 '!L57=#REF!,0.5,'GRI 101 '!L57=#REF!,0,'GRI 101 '!L57=#REF!,0)</f>
        <v>#REF!</v>
      </c>
    </row>
    <row r="58" spans="1:21" s="146" customFormat="1" ht="22.5" customHeight="1">
      <c r="A58" s="145" t="s">
        <v>281</v>
      </c>
      <c r="B58" s="134" t="s">
        <v>362</v>
      </c>
      <c r="C58" s="134" t="s">
        <v>376</v>
      </c>
      <c r="D58" s="131" t="s">
        <v>462</v>
      </c>
      <c r="E58" s="80" t="s">
        <v>463</v>
      </c>
      <c r="F58" s="145"/>
      <c r="G58" s="80" t="s">
        <v>464</v>
      </c>
      <c r="H58" s="126" t="s">
        <v>465</v>
      </c>
      <c r="I58" s="126" t="s">
        <v>1807</v>
      </c>
      <c r="J58" s="126" t="s">
        <v>1808</v>
      </c>
      <c r="K58" s="126" t="s">
        <v>1809</v>
      </c>
      <c r="L58" s="122" t="s">
        <v>629</v>
      </c>
      <c r="M58" s="126" t="s">
        <v>1810</v>
      </c>
      <c r="N58" s="186" t="s">
        <v>545</v>
      </c>
      <c r="O58" s="186" t="s">
        <v>12</v>
      </c>
      <c r="P58" s="186" t="s">
        <v>1811</v>
      </c>
      <c r="Q58" s="186" t="s">
        <v>539</v>
      </c>
      <c r="R58" s="186"/>
      <c r="S58" s="186" t="s">
        <v>535</v>
      </c>
      <c r="T58" s="186"/>
      <c r="U58" s="184" t="e" cm="1">
        <f t="array" ref="U58">_xlfn.IFS(L58=#REF!,1,'GRI 101 '!L58=#REF!,0.5,'GRI 101 '!L58=#REF!,0,'GRI 101 '!L58=#REF!,0)</f>
        <v>#REF!</v>
      </c>
    </row>
    <row r="59" spans="1:21" s="146" customFormat="1" ht="22.5" customHeight="1">
      <c r="A59" s="145" t="s">
        <v>281</v>
      </c>
      <c r="B59" s="134" t="s">
        <v>362</v>
      </c>
      <c r="C59" s="134" t="s">
        <v>376</v>
      </c>
      <c r="D59" s="131" t="s">
        <v>466</v>
      </c>
      <c r="E59" s="80" t="s">
        <v>463</v>
      </c>
      <c r="F59" s="145"/>
      <c r="G59" s="80" t="s">
        <v>464</v>
      </c>
      <c r="H59" s="126" t="s">
        <v>465</v>
      </c>
      <c r="I59" s="126" t="s">
        <v>1812</v>
      </c>
      <c r="J59" s="126" t="s">
        <v>1813</v>
      </c>
      <c r="K59" s="126" t="s">
        <v>1809</v>
      </c>
      <c r="L59" s="122" t="s">
        <v>6</v>
      </c>
      <c r="M59" s="122"/>
      <c r="N59" s="186" t="s">
        <v>545</v>
      </c>
      <c r="O59" s="186" t="s">
        <v>1492</v>
      </c>
      <c r="P59" s="186"/>
      <c r="Q59" s="186" t="s">
        <v>539</v>
      </c>
      <c r="R59" s="186"/>
      <c r="S59" s="186" t="s">
        <v>535</v>
      </c>
      <c r="T59" s="186"/>
      <c r="U59" s="184" t="e" cm="1">
        <f t="array" ref="U59">_xlfn.IFS(L59=#REF!,1,'GRI 101 '!L59=#REF!,0.5,'GRI 101 '!L59=#REF!,0,'GRI 101 '!L59=#REF!,0)</f>
        <v>#REF!</v>
      </c>
    </row>
    <row r="60" spans="1:21" s="125" customFormat="1" ht="22.5" customHeight="1">
      <c r="A60" s="39" t="s">
        <v>281</v>
      </c>
      <c r="B60" s="52" t="s">
        <v>364</v>
      </c>
      <c r="C60" s="197"/>
      <c r="D60" s="150" t="s">
        <v>467</v>
      </c>
      <c r="E60" s="80" t="s">
        <v>440</v>
      </c>
      <c r="F60" s="39"/>
      <c r="G60" s="42" t="s">
        <v>361</v>
      </c>
      <c r="H60" s="43" t="s">
        <v>468</v>
      </c>
      <c r="I60" s="124" t="s">
        <v>571</v>
      </c>
      <c r="J60" s="127" t="s">
        <v>571</v>
      </c>
      <c r="K60" s="124" t="s">
        <v>571</v>
      </c>
      <c r="L60" s="121" t="s">
        <v>572</v>
      </c>
      <c r="M60" s="121" t="s">
        <v>440</v>
      </c>
      <c r="N60" s="184" t="s">
        <v>545</v>
      </c>
      <c r="O60" s="184" t="s">
        <v>12</v>
      </c>
      <c r="P60" s="184" t="s">
        <v>1814</v>
      </c>
      <c r="Q60" s="184" t="s">
        <v>539</v>
      </c>
      <c r="R60" s="184"/>
      <c r="S60" s="186" t="s">
        <v>535</v>
      </c>
      <c r="T60" s="184"/>
      <c r="U60" s="184" t="e" cm="1">
        <f t="array" ref="U60">_xlfn.IFS(L60=#REF!,1,'GRI 101 '!L60=#REF!,0.5,'GRI 101 '!L60=#REF!,0,'GRI 101 '!L60=#REF!,0)</f>
        <v>#REF!</v>
      </c>
    </row>
    <row r="61" spans="1:21" ht="22.5" customHeight="1">
      <c r="A61" s="39" t="s">
        <v>281</v>
      </c>
      <c r="B61" s="52" t="s">
        <v>364</v>
      </c>
      <c r="C61" s="404"/>
      <c r="D61" s="48" t="s">
        <v>469</v>
      </c>
      <c r="E61" s="80" t="s">
        <v>387</v>
      </c>
      <c r="F61" s="39"/>
      <c r="G61" s="42" t="s">
        <v>361</v>
      </c>
      <c r="H61" s="43" t="s">
        <v>470</v>
      </c>
      <c r="I61" s="43" t="s">
        <v>1576</v>
      </c>
      <c r="J61" s="43" t="s">
        <v>1815</v>
      </c>
      <c r="K61" s="43" t="s">
        <v>1816</v>
      </c>
      <c r="L61" s="122" t="s">
        <v>629</v>
      </c>
      <c r="M61" s="121" t="s">
        <v>1817</v>
      </c>
      <c r="N61" s="184" t="s">
        <v>545</v>
      </c>
      <c r="O61" s="184" t="s">
        <v>12</v>
      </c>
      <c r="P61" s="184" t="s">
        <v>1814</v>
      </c>
      <c r="Q61" s="184" t="s">
        <v>539</v>
      </c>
      <c r="R61" s="184"/>
      <c r="S61" s="186" t="s">
        <v>535</v>
      </c>
      <c r="T61" s="184" t="s">
        <v>1818</v>
      </c>
      <c r="U61" s="184" t="e" cm="1">
        <f t="array" ref="U61">_xlfn.IFS(L61=#REF!,1,'GRI 101 '!L61=#REF!,0.5,'GRI 101 '!L61=#REF!,0,'GRI 101 '!L61=#REF!,0)</f>
        <v>#REF!</v>
      </c>
    </row>
    <row r="62" spans="1:21" ht="22.5" customHeight="1">
      <c r="A62" s="39" t="s">
        <v>281</v>
      </c>
      <c r="B62" s="52" t="s">
        <v>364</v>
      </c>
      <c r="C62" s="52"/>
      <c r="D62" s="48" t="s">
        <v>471</v>
      </c>
      <c r="E62" s="80" t="s">
        <v>390</v>
      </c>
      <c r="F62" s="39"/>
      <c r="G62" s="41" t="s">
        <v>472</v>
      </c>
      <c r="H62" s="43" t="s">
        <v>473</v>
      </c>
      <c r="I62" s="43" t="s">
        <v>1576</v>
      </c>
      <c r="J62" s="43" t="s">
        <v>1819</v>
      </c>
      <c r="K62" s="43" t="s">
        <v>1816</v>
      </c>
      <c r="L62" s="121" t="s">
        <v>629</v>
      </c>
      <c r="M62" s="121" t="s">
        <v>1817</v>
      </c>
      <c r="N62" s="184" t="s">
        <v>545</v>
      </c>
      <c r="O62" s="184" t="s">
        <v>12</v>
      </c>
      <c r="P62" s="184" t="s">
        <v>1814</v>
      </c>
      <c r="Q62" s="184" t="s">
        <v>539</v>
      </c>
      <c r="R62" s="184"/>
      <c r="S62" s="186" t="s">
        <v>535</v>
      </c>
      <c r="T62" s="184" t="s">
        <v>1820</v>
      </c>
      <c r="U62" s="184" t="e" cm="1">
        <f t="array" ref="U62">_xlfn.IFS(L62=#REF!,1,'GRI 101 '!L62=#REF!,0.5,'GRI 101 '!L62=#REF!,0,'GRI 101 '!L62=#REF!,0)</f>
        <v>#REF!</v>
      </c>
    </row>
    <row r="63" spans="1:21" s="125" customFormat="1" ht="22.5" customHeight="1">
      <c r="A63" s="39" t="s">
        <v>281</v>
      </c>
      <c r="B63" s="52" t="s">
        <v>405</v>
      </c>
      <c r="C63" s="197"/>
      <c r="D63" s="150" t="s">
        <v>474</v>
      </c>
      <c r="E63" s="80" t="s">
        <v>440</v>
      </c>
      <c r="F63" s="39"/>
      <c r="G63" s="42" t="s">
        <v>361</v>
      </c>
      <c r="H63" s="43" t="s">
        <v>475</v>
      </c>
      <c r="I63" s="121" t="s">
        <v>571</v>
      </c>
      <c r="J63" s="124" t="s">
        <v>571</v>
      </c>
      <c r="K63" s="124" t="s">
        <v>571</v>
      </c>
      <c r="L63" s="121" t="s">
        <v>572</v>
      </c>
      <c r="M63" s="121" t="s">
        <v>1821</v>
      </c>
      <c r="N63" s="184" t="s">
        <v>545</v>
      </c>
      <c r="O63" s="184" t="s">
        <v>570</v>
      </c>
      <c r="P63" s="184"/>
      <c r="Q63" s="184" t="s">
        <v>539</v>
      </c>
      <c r="R63" s="184"/>
      <c r="S63" s="186" t="s">
        <v>535</v>
      </c>
      <c r="T63" s="184"/>
      <c r="U63" s="184" t="e" cm="1">
        <f t="array" ref="U63">_xlfn.IFS(L63=#REF!,1,'GRI 101 '!L63=#REF!,0.5,'GRI 101 '!L63=#REF!,0,'GRI 101 '!L63=#REF!,0)</f>
        <v>#REF!</v>
      </c>
    </row>
    <row r="64" spans="1:21" ht="22.5" customHeight="1">
      <c r="A64" s="39" t="s">
        <v>281</v>
      </c>
      <c r="B64" s="52" t="s">
        <v>405</v>
      </c>
      <c r="C64" s="52"/>
      <c r="D64" s="48" t="s">
        <v>476</v>
      </c>
      <c r="E64" s="80" t="s">
        <v>360</v>
      </c>
      <c r="F64" s="39"/>
      <c r="G64" s="42" t="s">
        <v>361</v>
      </c>
      <c r="H64" s="43" t="s">
        <v>477</v>
      </c>
      <c r="I64" s="121" t="s">
        <v>572</v>
      </c>
      <c r="J64" s="121" t="s">
        <v>572</v>
      </c>
      <c r="K64" s="121" t="s">
        <v>572</v>
      </c>
      <c r="L64" s="121" t="s">
        <v>6</v>
      </c>
      <c r="M64" s="121" t="s">
        <v>1805</v>
      </c>
      <c r="N64" s="184" t="s">
        <v>545</v>
      </c>
      <c r="O64" s="184" t="s">
        <v>570</v>
      </c>
      <c r="P64" s="184"/>
      <c r="Q64" s="184" t="s">
        <v>539</v>
      </c>
      <c r="R64" s="184"/>
      <c r="S64" s="186" t="s">
        <v>535</v>
      </c>
      <c r="T64" s="184"/>
      <c r="U64" s="184" t="e" cm="1">
        <f t="array" ref="U64">_xlfn.IFS(L64=#REF!,1,'GRI 101 '!L64=#REF!,0.5,'GRI 101 '!L64=#REF!,0,'GRI 101 '!L64=#REF!,0)</f>
        <v>#REF!</v>
      </c>
    </row>
    <row r="65" spans="1:21" ht="22.5" customHeight="1">
      <c r="A65" s="39" t="s">
        <v>281</v>
      </c>
      <c r="B65" s="134" t="s">
        <v>408</v>
      </c>
      <c r="C65" s="197"/>
      <c r="D65" s="150" t="s">
        <v>478</v>
      </c>
      <c r="E65" s="80" t="s">
        <v>387</v>
      </c>
      <c r="F65" s="39"/>
      <c r="G65" s="42" t="s">
        <v>361</v>
      </c>
      <c r="H65" s="43" t="s">
        <v>479</v>
      </c>
      <c r="I65" s="121" t="s">
        <v>571</v>
      </c>
      <c r="J65" s="121" t="s">
        <v>571</v>
      </c>
      <c r="K65" s="121" t="s">
        <v>571</v>
      </c>
      <c r="L65" s="122" t="s">
        <v>572</v>
      </c>
      <c r="M65" s="43" t="s">
        <v>1822</v>
      </c>
      <c r="N65" s="184" t="s">
        <v>545</v>
      </c>
      <c r="O65" s="184" t="s">
        <v>12</v>
      </c>
      <c r="P65" s="184" t="s">
        <v>1823</v>
      </c>
      <c r="Q65" s="184" t="s">
        <v>571</v>
      </c>
      <c r="R65" s="184"/>
      <c r="S65" s="186" t="s">
        <v>571</v>
      </c>
      <c r="T65" s="184"/>
      <c r="U65" s="184" t="e" cm="1">
        <f t="array" ref="U65">_xlfn.IFS(L65=#REF!,1,'GRI 101 '!L65=#REF!,0.5,'GRI 101 '!L65=#REF!,0,'GRI 101 '!L65=#REF!,0)</f>
        <v>#REF!</v>
      </c>
    </row>
    <row r="66" spans="1:21" ht="22.5" customHeight="1">
      <c r="A66" s="39" t="s">
        <v>281</v>
      </c>
      <c r="B66" s="134" t="s">
        <v>408</v>
      </c>
      <c r="C66" s="197"/>
      <c r="D66" s="150" t="s">
        <v>480</v>
      </c>
      <c r="E66" s="80" t="s">
        <v>440</v>
      </c>
      <c r="F66" s="41" t="s">
        <v>434</v>
      </c>
      <c r="G66" s="42" t="s">
        <v>361</v>
      </c>
      <c r="H66" s="43" t="s">
        <v>481</v>
      </c>
      <c r="I66" s="121" t="s">
        <v>571</v>
      </c>
      <c r="J66" s="43" t="s">
        <v>571</v>
      </c>
      <c r="K66" s="121" t="s">
        <v>571</v>
      </c>
      <c r="L66" s="122" t="s">
        <v>572</v>
      </c>
      <c r="M66" s="121" t="s">
        <v>440</v>
      </c>
      <c r="N66" s="184" t="s">
        <v>545</v>
      </c>
      <c r="O66" s="184" t="s">
        <v>12</v>
      </c>
      <c r="P66" s="184" t="s">
        <v>1823</v>
      </c>
      <c r="Q66" s="184" t="s">
        <v>571</v>
      </c>
      <c r="R66" s="184"/>
      <c r="S66" s="186" t="s">
        <v>571</v>
      </c>
      <c r="T66" s="184"/>
      <c r="U66" s="184" t="e" cm="1">
        <f t="array" ref="U66">_xlfn.IFS(L66=#REF!,1,'GRI 101 '!L66=#REF!,0.5,'GRI 101 '!L66=#REF!,0,'GRI 101 '!L66=#REF!,0)</f>
        <v>#REF!</v>
      </c>
    </row>
    <row r="67" spans="1:21" ht="22.5" customHeight="1">
      <c r="A67" s="39" t="s">
        <v>281</v>
      </c>
      <c r="B67" s="134" t="s">
        <v>408</v>
      </c>
      <c r="C67" s="198"/>
      <c r="D67" s="150" t="s">
        <v>482</v>
      </c>
      <c r="E67" s="80" t="s">
        <v>387</v>
      </c>
      <c r="F67" s="39"/>
      <c r="G67" s="42" t="s">
        <v>361</v>
      </c>
      <c r="H67" s="43" t="s">
        <v>483</v>
      </c>
      <c r="I67" s="121" t="s">
        <v>571</v>
      </c>
      <c r="J67" s="121" t="s">
        <v>571</v>
      </c>
      <c r="K67" s="121" t="s">
        <v>571</v>
      </c>
      <c r="L67" s="122" t="s">
        <v>572</v>
      </c>
      <c r="M67" s="121" t="s">
        <v>387</v>
      </c>
      <c r="N67" s="184" t="s">
        <v>545</v>
      </c>
      <c r="O67" s="184" t="s">
        <v>12</v>
      </c>
      <c r="P67" s="184" t="s">
        <v>1823</v>
      </c>
      <c r="Q67" s="184" t="s">
        <v>535</v>
      </c>
      <c r="R67" s="184"/>
      <c r="S67" s="186" t="s">
        <v>535</v>
      </c>
      <c r="T67" s="184"/>
      <c r="U67" s="184" t="e" cm="1">
        <f t="array" ref="U67">_xlfn.IFS(L67=#REF!,1,'GRI 101 '!L67=#REF!,0.5,'GRI 101 '!L67=#REF!,0,'GRI 101 '!L67=#REF!,0)</f>
        <v>#REF!</v>
      </c>
    </row>
    <row r="68" spans="1:21" ht="77.900000000000006" customHeight="1">
      <c r="A68" s="39" t="s">
        <v>281</v>
      </c>
      <c r="B68" s="134"/>
      <c r="C68" s="197"/>
      <c r="D68" s="150" t="s">
        <v>439</v>
      </c>
      <c r="E68" s="80" t="s">
        <v>440</v>
      </c>
      <c r="F68" s="42" t="s">
        <v>441</v>
      </c>
      <c r="G68" s="42" t="s">
        <v>361</v>
      </c>
      <c r="H68" s="168" t="s">
        <v>1824</v>
      </c>
      <c r="I68" s="43" t="s">
        <v>571</v>
      </c>
      <c r="J68" s="43" t="s">
        <v>571</v>
      </c>
      <c r="K68" s="43" t="s">
        <v>571</v>
      </c>
      <c r="L68" s="121" t="s">
        <v>572</v>
      </c>
      <c r="M68" s="43" t="s">
        <v>1825</v>
      </c>
      <c r="N68" s="184" t="s">
        <v>545</v>
      </c>
      <c r="O68" s="184" t="s">
        <v>570</v>
      </c>
      <c r="P68" s="184"/>
      <c r="Q68" s="184" t="s">
        <v>571</v>
      </c>
      <c r="R68" s="184"/>
      <c r="S68" s="186" t="s">
        <v>571</v>
      </c>
      <c r="T68" s="184"/>
      <c r="U68" s="184" t="e" cm="1">
        <f t="array" ref="U68">_xlfn.IFS(L68=#REF!,1,'GRI 101 '!L68=#REF!,0.5,'GRI 101 '!L68=#REF!,0,'GRI 101 '!L68=#REF!,0)</f>
        <v>#REF!</v>
      </c>
    </row>
    <row r="69" spans="1:21" ht="22.5" customHeight="1">
      <c r="A69" s="39" t="s">
        <v>281</v>
      </c>
      <c r="B69" s="134" t="s">
        <v>408</v>
      </c>
      <c r="C69" s="198"/>
      <c r="D69" s="150" t="s">
        <v>443</v>
      </c>
      <c r="E69" s="80" t="s">
        <v>440</v>
      </c>
      <c r="F69" s="39"/>
      <c r="G69" s="42" t="s">
        <v>361</v>
      </c>
      <c r="H69" s="169" t="s">
        <v>1826</v>
      </c>
      <c r="I69" s="121" t="s">
        <v>1795</v>
      </c>
      <c r="J69" s="43" t="s">
        <v>1796</v>
      </c>
      <c r="K69" s="43" t="s">
        <v>1797</v>
      </c>
      <c r="L69" s="122" t="s">
        <v>572</v>
      </c>
      <c r="M69" s="43" t="s">
        <v>1827</v>
      </c>
      <c r="N69" s="184" t="s">
        <v>545</v>
      </c>
      <c r="O69" s="184" t="s">
        <v>12</v>
      </c>
      <c r="P69" s="186"/>
      <c r="Q69" s="184" t="s">
        <v>571</v>
      </c>
      <c r="R69" s="184"/>
      <c r="S69" s="186" t="s">
        <v>571</v>
      </c>
      <c r="T69" s="184"/>
      <c r="U69" s="184" t="e" cm="1">
        <f t="array" ref="U69">_xlfn.IFS(L69=#REF!,1,'GRI 101 '!L69=#REF!,0.5,'GRI 101 '!L69=#REF!,0,'GRI 101 '!L69=#REF!,0)</f>
        <v>#REF!</v>
      </c>
    </row>
    <row r="70" spans="1:21" ht="21">
      <c r="A70" s="39" t="s">
        <v>281</v>
      </c>
      <c r="B70" s="135" t="s">
        <v>1828</v>
      </c>
      <c r="C70" s="52" t="s">
        <v>374</v>
      </c>
      <c r="D70" s="131" t="s">
        <v>445</v>
      </c>
      <c r="E70" s="80" t="s">
        <v>390</v>
      </c>
      <c r="F70" s="39"/>
      <c r="G70" s="41" t="s">
        <v>391</v>
      </c>
      <c r="H70" s="169" t="s">
        <v>1829</v>
      </c>
      <c r="I70" s="121" t="s">
        <v>1795</v>
      </c>
      <c r="J70" s="121" t="s">
        <v>1830</v>
      </c>
      <c r="K70" s="43" t="s">
        <v>1797</v>
      </c>
      <c r="L70" s="121" t="s">
        <v>6</v>
      </c>
      <c r="M70" s="121" t="s">
        <v>1831</v>
      </c>
      <c r="N70" s="184" t="s">
        <v>545</v>
      </c>
      <c r="O70" s="184" t="s">
        <v>12</v>
      </c>
      <c r="P70" s="186" t="s">
        <v>1832</v>
      </c>
      <c r="Q70" s="184"/>
      <c r="R70" s="184"/>
      <c r="S70" s="184" t="s">
        <v>1601</v>
      </c>
      <c r="T70" s="185" t="s">
        <v>1833</v>
      </c>
      <c r="U70" s="184" t="e" cm="1">
        <f t="array" ref="U70">_xlfn.IFS(L70=#REF!,1,'GRI 101 '!L70=#REF!,0.5,'GRI 101 '!L70=#REF!,0,'GRI 101 '!L70=#REF!,0)</f>
        <v>#REF!</v>
      </c>
    </row>
    <row r="71" spans="1:21" ht="22.5" customHeight="1">
      <c r="A71" s="39" t="s">
        <v>281</v>
      </c>
      <c r="B71" s="135" t="s">
        <v>1828</v>
      </c>
      <c r="C71" s="52" t="s">
        <v>374</v>
      </c>
      <c r="D71" s="132" t="s">
        <v>447</v>
      </c>
      <c r="E71" s="80" t="s">
        <v>371</v>
      </c>
      <c r="F71" s="39"/>
      <c r="G71" s="42" t="s">
        <v>361</v>
      </c>
      <c r="H71" s="169" t="s">
        <v>1834</v>
      </c>
      <c r="I71" s="121" t="s">
        <v>1795</v>
      </c>
      <c r="J71" s="121" t="s">
        <v>572</v>
      </c>
      <c r="K71" s="43" t="s">
        <v>1797</v>
      </c>
      <c r="L71" s="121" t="s">
        <v>6</v>
      </c>
      <c r="M71" s="121" t="s">
        <v>1831</v>
      </c>
      <c r="N71" s="184" t="s">
        <v>545</v>
      </c>
      <c r="O71" s="184" t="s">
        <v>12</v>
      </c>
      <c r="P71" s="186" t="s">
        <v>1832</v>
      </c>
      <c r="Q71" s="184"/>
      <c r="R71" s="184"/>
      <c r="S71" s="184" t="s">
        <v>1601</v>
      </c>
      <c r="T71" s="185" t="s">
        <v>1833</v>
      </c>
      <c r="U71" s="184" t="e" cm="1">
        <f t="array" ref="U71">_xlfn.IFS(L71=#REF!,1,'GRI 101 '!L71=#REF!,0.5,'GRI 101 '!L71=#REF!,0,'GRI 101 '!L71=#REF!,0)</f>
        <v>#REF!</v>
      </c>
    </row>
    <row r="72" spans="1:21" ht="22.5" customHeight="1">
      <c r="A72" s="39" t="s">
        <v>281</v>
      </c>
      <c r="B72" s="135" t="s">
        <v>1828</v>
      </c>
      <c r="C72" s="52" t="s">
        <v>374</v>
      </c>
      <c r="D72" s="132" t="s">
        <v>449</v>
      </c>
      <c r="E72" s="41" t="s">
        <v>399</v>
      </c>
      <c r="F72" s="39"/>
      <c r="G72" s="42" t="s">
        <v>361</v>
      </c>
      <c r="H72" s="169" t="s">
        <v>1834</v>
      </c>
      <c r="I72" s="121" t="s">
        <v>1795</v>
      </c>
      <c r="J72" s="121" t="s">
        <v>572</v>
      </c>
      <c r="K72" s="43" t="s">
        <v>1797</v>
      </c>
      <c r="L72" s="121" t="s">
        <v>6</v>
      </c>
      <c r="M72" s="121" t="s">
        <v>1831</v>
      </c>
      <c r="N72" s="184" t="s">
        <v>545</v>
      </c>
      <c r="O72" s="184" t="s">
        <v>12</v>
      </c>
      <c r="P72" s="186" t="s">
        <v>1832</v>
      </c>
      <c r="Q72" s="184"/>
      <c r="R72" s="184"/>
      <c r="S72" s="184" t="s">
        <v>1601</v>
      </c>
      <c r="T72" s="185" t="s">
        <v>1835</v>
      </c>
      <c r="U72" s="184" t="e" cm="1">
        <f t="array" ref="U72">_xlfn.IFS(L72=#REF!,1,'GRI 101 '!L72=#REF!,0.5,'GRI 101 '!L72=#REF!,0,'GRI 101 '!L72=#REF!,0)</f>
        <v>#REF!</v>
      </c>
    </row>
    <row r="73" spans="1:21" ht="22.5" customHeight="1">
      <c r="A73" s="39" t="s">
        <v>281</v>
      </c>
      <c r="B73" s="135" t="s">
        <v>1828</v>
      </c>
      <c r="C73" s="52" t="s">
        <v>374</v>
      </c>
      <c r="D73" s="132" t="s">
        <v>450</v>
      </c>
      <c r="E73" s="41" t="s">
        <v>399</v>
      </c>
      <c r="F73" s="39"/>
      <c r="G73" s="42" t="s">
        <v>361</v>
      </c>
      <c r="H73" s="169" t="s">
        <v>1834</v>
      </c>
      <c r="I73" s="121" t="s">
        <v>1795</v>
      </c>
      <c r="J73" s="121" t="s">
        <v>572</v>
      </c>
      <c r="K73" s="43" t="s">
        <v>1797</v>
      </c>
      <c r="L73" s="121" t="s">
        <v>6</v>
      </c>
      <c r="M73" s="121" t="s">
        <v>1831</v>
      </c>
      <c r="N73" s="184" t="s">
        <v>545</v>
      </c>
      <c r="O73" s="184" t="s">
        <v>12</v>
      </c>
      <c r="P73" s="186" t="s">
        <v>1832</v>
      </c>
      <c r="Q73" s="184"/>
      <c r="R73" s="184"/>
      <c r="S73" s="184" t="s">
        <v>1601</v>
      </c>
      <c r="T73" s="184" t="s">
        <v>1836</v>
      </c>
      <c r="U73" s="184" t="e" cm="1">
        <f t="array" ref="U73">_xlfn.IFS(L73=#REF!,1,'GRI 101 '!L73=#REF!,0.5,'GRI 101 '!L73=#REF!,0,'GRI 101 '!L73=#REF!,0)</f>
        <v>#REF!</v>
      </c>
    </row>
    <row r="74" spans="1:21" ht="20">
      <c r="A74" s="39" t="s">
        <v>281</v>
      </c>
      <c r="B74" s="135" t="s">
        <v>1828</v>
      </c>
      <c r="C74" s="52" t="s">
        <v>376</v>
      </c>
      <c r="D74" s="131" t="s">
        <v>451</v>
      </c>
      <c r="E74" s="41" t="s">
        <v>390</v>
      </c>
      <c r="F74" s="39"/>
      <c r="G74" s="41" t="s">
        <v>391</v>
      </c>
      <c r="H74" s="169" t="s">
        <v>1837</v>
      </c>
      <c r="I74" s="121" t="s">
        <v>1795</v>
      </c>
      <c r="J74" s="121" t="s">
        <v>572</v>
      </c>
      <c r="K74" s="43" t="s">
        <v>1797</v>
      </c>
      <c r="L74" s="121" t="s">
        <v>6</v>
      </c>
      <c r="M74" s="121" t="s">
        <v>1831</v>
      </c>
      <c r="N74" s="184" t="s">
        <v>545</v>
      </c>
      <c r="O74" s="184" t="s">
        <v>12</v>
      </c>
      <c r="P74" s="186" t="s">
        <v>1832</v>
      </c>
      <c r="Q74" s="184"/>
      <c r="R74" s="184"/>
      <c r="S74" s="184" t="s">
        <v>1601</v>
      </c>
      <c r="T74" s="184" t="s">
        <v>1836</v>
      </c>
      <c r="U74" s="184" t="e" cm="1">
        <f t="array" ref="U74">_xlfn.IFS(L74=#REF!,1,'GRI 101 '!L74=#REF!,0.5,'GRI 101 '!L74=#REF!,0,'GRI 101 '!L74=#REF!,0)</f>
        <v>#REF!</v>
      </c>
    </row>
    <row r="75" spans="1:21" ht="22.5" customHeight="1">
      <c r="A75" s="39" t="s">
        <v>281</v>
      </c>
      <c r="B75" s="135" t="s">
        <v>1828</v>
      </c>
      <c r="C75" s="52" t="s">
        <v>376</v>
      </c>
      <c r="D75" s="132" t="s">
        <v>452</v>
      </c>
      <c r="E75" s="80" t="s">
        <v>399</v>
      </c>
      <c r="F75" s="39"/>
      <c r="G75" s="42" t="s">
        <v>361</v>
      </c>
      <c r="H75" s="169" t="s">
        <v>1838</v>
      </c>
      <c r="I75" s="121" t="s">
        <v>1795</v>
      </c>
      <c r="J75" s="121" t="s">
        <v>572</v>
      </c>
      <c r="K75" s="43" t="s">
        <v>1797</v>
      </c>
      <c r="L75" s="121" t="s">
        <v>6</v>
      </c>
      <c r="M75" s="121" t="s">
        <v>1831</v>
      </c>
      <c r="N75" s="184" t="s">
        <v>545</v>
      </c>
      <c r="O75" s="184" t="s">
        <v>12</v>
      </c>
      <c r="P75" s="186" t="s">
        <v>1832</v>
      </c>
      <c r="Q75" s="184"/>
      <c r="R75" s="184"/>
      <c r="S75" s="184" t="s">
        <v>1601</v>
      </c>
      <c r="T75" s="185" t="s">
        <v>1835</v>
      </c>
      <c r="U75" s="184" t="e" cm="1">
        <f t="array" ref="U75">_xlfn.IFS(L75=#REF!,1,'GRI 101 '!L75=#REF!,0.5,'GRI 101 '!L75=#REF!,0,'GRI 101 '!L75=#REF!,0)</f>
        <v>#REF!</v>
      </c>
    </row>
    <row r="76" spans="1:21" ht="22.5" customHeight="1">
      <c r="A76" s="39" t="s">
        <v>281</v>
      </c>
      <c r="B76" s="135" t="s">
        <v>1828</v>
      </c>
      <c r="C76" s="52" t="s">
        <v>376</v>
      </c>
      <c r="D76" s="132" t="s">
        <v>453</v>
      </c>
      <c r="E76" s="80" t="s">
        <v>399</v>
      </c>
      <c r="F76" s="39"/>
      <c r="G76" s="42" t="s">
        <v>361</v>
      </c>
      <c r="H76" s="169" t="s">
        <v>1839</v>
      </c>
      <c r="I76" s="121" t="s">
        <v>1795</v>
      </c>
      <c r="J76" s="121" t="s">
        <v>572</v>
      </c>
      <c r="K76" s="43" t="s">
        <v>1797</v>
      </c>
      <c r="L76" s="121" t="s">
        <v>6</v>
      </c>
      <c r="M76" s="121" t="s">
        <v>1831</v>
      </c>
      <c r="N76" s="184" t="s">
        <v>545</v>
      </c>
      <c r="O76" s="184" t="s">
        <v>12</v>
      </c>
      <c r="P76" s="186" t="s">
        <v>1832</v>
      </c>
      <c r="Q76" s="184"/>
      <c r="R76" s="184"/>
      <c r="S76" s="184" t="s">
        <v>1601</v>
      </c>
      <c r="T76" s="184" t="s">
        <v>1836</v>
      </c>
      <c r="U76" s="184" t="e" cm="1">
        <f t="array" ref="U76">_xlfn.IFS(L76=#REF!,1,'GRI 101 '!L76=#REF!,0.5,'GRI 101 '!L76=#REF!,0,'GRI 101 '!L76=#REF!,0)</f>
        <v>#REF!</v>
      </c>
    </row>
    <row r="77" spans="1:21" ht="22.5" customHeight="1">
      <c r="A77" s="39" t="s">
        <v>281</v>
      </c>
      <c r="B77" s="135" t="s">
        <v>1840</v>
      </c>
      <c r="C77" s="197"/>
      <c r="D77" s="151" t="s">
        <v>454</v>
      </c>
      <c r="E77" s="80" t="s">
        <v>440</v>
      </c>
      <c r="F77" s="39"/>
      <c r="G77" s="42" t="s">
        <v>361</v>
      </c>
      <c r="H77" s="169" t="s">
        <v>1841</v>
      </c>
      <c r="I77" s="121" t="s">
        <v>571</v>
      </c>
      <c r="J77" s="121" t="s">
        <v>571</v>
      </c>
      <c r="K77" s="121" t="s">
        <v>571</v>
      </c>
      <c r="L77" s="122" t="s">
        <v>572</v>
      </c>
      <c r="M77" s="121" t="s">
        <v>1805</v>
      </c>
      <c r="N77" s="184" t="s">
        <v>545</v>
      </c>
      <c r="O77" s="184" t="s">
        <v>12</v>
      </c>
      <c r="P77" s="186" t="s">
        <v>1832</v>
      </c>
      <c r="Q77" s="184" t="s">
        <v>571</v>
      </c>
      <c r="R77" s="184"/>
      <c r="S77" s="184" t="s">
        <v>571</v>
      </c>
      <c r="T77" s="184"/>
      <c r="U77" s="184" t="e" cm="1">
        <f t="array" ref="U77">_xlfn.IFS(L77=#REF!,1,'GRI 101 '!L77=#REF!,0.5,'GRI 101 '!L77=#REF!,0,'GRI 101 '!L77=#REF!,0)</f>
        <v>#REF!</v>
      </c>
    </row>
    <row r="78" spans="1:21" ht="22.5" customHeight="1">
      <c r="A78" s="39" t="s">
        <v>281</v>
      </c>
      <c r="B78" s="135" t="s">
        <v>1840</v>
      </c>
      <c r="C78" s="404" t="s">
        <v>374</v>
      </c>
      <c r="D78" s="131" t="s">
        <v>456</v>
      </c>
      <c r="E78" s="80" t="s">
        <v>387</v>
      </c>
      <c r="F78" s="39"/>
      <c r="G78" s="42" t="s">
        <v>361</v>
      </c>
      <c r="H78" s="169" t="s">
        <v>457</v>
      </c>
      <c r="I78" s="121" t="s">
        <v>572</v>
      </c>
      <c r="J78" s="121" t="s">
        <v>572</v>
      </c>
      <c r="K78" s="121" t="s">
        <v>572</v>
      </c>
      <c r="L78" s="122" t="s">
        <v>6</v>
      </c>
      <c r="M78" s="121" t="s">
        <v>1805</v>
      </c>
      <c r="N78" s="184" t="s">
        <v>545</v>
      </c>
      <c r="O78" s="184" t="s">
        <v>570</v>
      </c>
      <c r="P78" s="184"/>
      <c r="Q78" s="184" t="s">
        <v>535</v>
      </c>
      <c r="R78" s="184"/>
      <c r="S78" s="184" t="s">
        <v>535</v>
      </c>
      <c r="T78" s="184"/>
      <c r="U78" s="184" t="e" cm="1">
        <f t="array" ref="U78">_xlfn.IFS(L78=#REF!,1,'GRI 101 '!L78=#REF!,0.5,'GRI 101 '!L78=#REF!,0,'GRI 101 '!L78=#REF!,0)</f>
        <v>#REF!</v>
      </c>
    </row>
    <row r="79" spans="1:21" ht="22.5" customHeight="1">
      <c r="A79" s="39" t="s">
        <v>281</v>
      </c>
      <c r="B79" s="135" t="s">
        <v>1840</v>
      </c>
      <c r="C79" s="52" t="s">
        <v>374</v>
      </c>
      <c r="D79" s="131" t="s">
        <v>458</v>
      </c>
      <c r="E79" s="80" t="s">
        <v>390</v>
      </c>
      <c r="F79" s="39"/>
      <c r="G79" s="42" t="s">
        <v>361</v>
      </c>
      <c r="H79" s="169" t="s">
        <v>459</v>
      </c>
      <c r="I79" s="121" t="s">
        <v>572</v>
      </c>
      <c r="J79" s="121" t="s">
        <v>572</v>
      </c>
      <c r="K79" s="121" t="s">
        <v>572</v>
      </c>
      <c r="L79" s="121" t="s">
        <v>6</v>
      </c>
      <c r="M79" s="121" t="s">
        <v>1805</v>
      </c>
      <c r="N79" s="184" t="s">
        <v>545</v>
      </c>
      <c r="O79" s="184" t="s">
        <v>570</v>
      </c>
      <c r="P79" s="184"/>
      <c r="Q79" s="184" t="s">
        <v>535</v>
      </c>
      <c r="R79" s="184"/>
      <c r="S79" s="184" t="s">
        <v>535</v>
      </c>
      <c r="T79" s="184"/>
      <c r="U79" s="184" t="e" cm="1">
        <f t="array" ref="U79">_xlfn.IFS(L79=#REF!,1,'GRI 101 '!L79=#REF!,0.5,'GRI 101 '!L79=#REF!,0,'GRI 101 '!L79=#REF!,0)</f>
        <v>#REF!</v>
      </c>
    </row>
    <row r="80" spans="1:21" ht="22.5" customHeight="1">
      <c r="A80" s="39" t="s">
        <v>281</v>
      </c>
      <c r="B80" s="135" t="s">
        <v>1840</v>
      </c>
      <c r="C80" s="52" t="s">
        <v>374</v>
      </c>
      <c r="D80" s="131" t="s">
        <v>460</v>
      </c>
      <c r="E80" s="80" t="s">
        <v>399</v>
      </c>
      <c r="F80" s="39"/>
      <c r="G80" s="42" t="s">
        <v>361</v>
      </c>
      <c r="H80" s="169" t="s">
        <v>461</v>
      </c>
      <c r="I80" s="121" t="s">
        <v>572</v>
      </c>
      <c r="J80" s="121" t="s">
        <v>572</v>
      </c>
      <c r="K80" s="121" t="s">
        <v>572</v>
      </c>
      <c r="L80" s="121" t="s">
        <v>6</v>
      </c>
      <c r="M80" s="121" t="s">
        <v>1805</v>
      </c>
      <c r="N80" s="184" t="s">
        <v>545</v>
      </c>
      <c r="O80" s="184" t="s">
        <v>570</v>
      </c>
      <c r="P80" s="184"/>
      <c r="Q80" s="184" t="s">
        <v>535</v>
      </c>
      <c r="R80" s="184"/>
      <c r="S80" s="184" t="s">
        <v>535</v>
      </c>
      <c r="T80" s="184"/>
      <c r="U80" s="184" t="e" cm="1">
        <f t="array" ref="U80">_xlfn.IFS(L80=#REF!,1,'GRI 101 '!L80=#REF!,0.5,'GRI 101 '!L80=#REF!,0,'GRI 101 '!L80=#REF!,0)</f>
        <v>#REF!</v>
      </c>
    </row>
    <row r="81" spans="1:21" ht="30">
      <c r="A81" s="39" t="s">
        <v>281</v>
      </c>
      <c r="B81" s="135" t="s">
        <v>1840</v>
      </c>
      <c r="C81" s="52" t="s">
        <v>376</v>
      </c>
      <c r="D81" s="131" t="s">
        <v>462</v>
      </c>
      <c r="E81" s="80" t="s">
        <v>463</v>
      </c>
      <c r="F81" s="39"/>
      <c r="G81" s="41" t="s">
        <v>464</v>
      </c>
      <c r="H81" s="169" t="s">
        <v>1842</v>
      </c>
      <c r="I81" s="40">
        <v>9.9</v>
      </c>
      <c r="J81" s="43" t="s">
        <v>1843</v>
      </c>
      <c r="K81" s="43" t="s">
        <v>1844</v>
      </c>
      <c r="L81" s="121" t="s">
        <v>629</v>
      </c>
      <c r="M81" s="121" t="s">
        <v>1845</v>
      </c>
      <c r="N81" s="184" t="s">
        <v>540</v>
      </c>
      <c r="O81" s="184" t="s">
        <v>12</v>
      </c>
      <c r="P81" s="184" t="s">
        <v>1846</v>
      </c>
      <c r="Q81" s="184" t="s">
        <v>535</v>
      </c>
      <c r="R81" s="184" t="s">
        <v>1847</v>
      </c>
      <c r="S81" s="184" t="s">
        <v>535</v>
      </c>
      <c r="T81" s="184"/>
      <c r="U81" s="184" t="e" cm="1">
        <f t="array" ref="U81">_xlfn.IFS(L81=#REF!,1,'GRI 101 '!L81=#REF!,0.5,'GRI 101 '!L81=#REF!,0,'GRI 101 '!L81=#REF!,0)</f>
        <v>#REF!</v>
      </c>
    </row>
    <row r="82" spans="1:21" ht="30">
      <c r="A82" s="39" t="s">
        <v>281</v>
      </c>
      <c r="B82" s="135" t="s">
        <v>1840</v>
      </c>
      <c r="C82" s="52" t="s">
        <v>376</v>
      </c>
      <c r="D82" s="131" t="s">
        <v>466</v>
      </c>
      <c r="E82" s="80" t="s">
        <v>463</v>
      </c>
      <c r="F82" s="39"/>
      <c r="G82" s="41" t="s">
        <v>464</v>
      </c>
      <c r="H82" s="169" t="s">
        <v>1842</v>
      </c>
      <c r="I82" s="40">
        <v>9.9</v>
      </c>
      <c r="J82" s="43" t="s">
        <v>1843</v>
      </c>
      <c r="K82" s="43" t="s">
        <v>1844</v>
      </c>
      <c r="L82" s="121" t="s">
        <v>629</v>
      </c>
      <c r="M82" s="121" t="s">
        <v>1848</v>
      </c>
      <c r="N82" s="184" t="s">
        <v>540</v>
      </c>
      <c r="O82" s="184" t="s">
        <v>12</v>
      </c>
      <c r="P82" s="184" t="s">
        <v>1846</v>
      </c>
      <c r="Q82" s="184" t="s">
        <v>535</v>
      </c>
      <c r="R82" s="184" t="s">
        <v>1847</v>
      </c>
      <c r="S82" s="184" t="s">
        <v>535</v>
      </c>
      <c r="T82" s="184"/>
      <c r="U82" s="184" t="e" cm="1">
        <f t="array" ref="U82">_xlfn.IFS(L82=#REF!,1,'GRI 101 '!L82=#REF!,0.5,'GRI 101 '!L82=#REF!,0,'GRI 101 '!L82=#REF!,0)</f>
        <v>#REF!</v>
      </c>
    </row>
    <row r="83" spans="1:21" s="125" customFormat="1" ht="22.5" customHeight="1">
      <c r="A83" s="39" t="s">
        <v>281</v>
      </c>
      <c r="B83" s="135" t="s">
        <v>1849</v>
      </c>
      <c r="C83" s="197"/>
      <c r="D83" s="150" t="s">
        <v>467</v>
      </c>
      <c r="E83" s="80" t="s">
        <v>440</v>
      </c>
      <c r="F83" s="39"/>
      <c r="G83" s="42" t="s">
        <v>361</v>
      </c>
      <c r="H83" s="169" t="s">
        <v>1850</v>
      </c>
      <c r="I83" s="121" t="s">
        <v>1851</v>
      </c>
      <c r="J83" s="121" t="s">
        <v>572</v>
      </c>
      <c r="K83" s="43" t="s">
        <v>1852</v>
      </c>
      <c r="L83" s="122" t="s">
        <v>572</v>
      </c>
      <c r="M83" s="43" t="s">
        <v>1853</v>
      </c>
      <c r="N83" s="184" t="s">
        <v>540</v>
      </c>
      <c r="O83" s="184"/>
      <c r="P83" s="184"/>
      <c r="Q83" s="184" t="s">
        <v>535</v>
      </c>
      <c r="R83" s="184"/>
      <c r="S83" s="184" t="s">
        <v>571</v>
      </c>
      <c r="T83" s="184"/>
      <c r="U83" s="184" t="e" cm="1">
        <f t="array" ref="U83">_xlfn.IFS(L83=#REF!,1,'GRI 101 '!L83=#REF!,0.5,'GRI 101 '!L83=#REF!,0,'GRI 101 '!L83=#REF!,0)</f>
        <v>#REF!</v>
      </c>
    </row>
    <row r="84" spans="1:21" ht="22.5" customHeight="1">
      <c r="A84" s="39" t="s">
        <v>281</v>
      </c>
      <c r="B84" s="135" t="s">
        <v>1849</v>
      </c>
      <c r="C84" s="404"/>
      <c r="D84" s="136" t="s">
        <v>469</v>
      </c>
      <c r="E84" s="145" t="s">
        <v>387</v>
      </c>
      <c r="F84" s="39"/>
      <c r="G84" s="52" t="s">
        <v>361</v>
      </c>
      <c r="H84" s="170" t="s">
        <v>1854</v>
      </c>
      <c r="I84" s="43" t="s">
        <v>572</v>
      </c>
      <c r="J84" s="121" t="s">
        <v>572</v>
      </c>
      <c r="K84" s="121" t="s">
        <v>572</v>
      </c>
      <c r="L84" s="122" t="s">
        <v>6</v>
      </c>
      <c r="M84" s="43" t="s">
        <v>1855</v>
      </c>
      <c r="N84" s="184" t="s">
        <v>540</v>
      </c>
      <c r="O84" s="184"/>
      <c r="P84" s="184"/>
      <c r="Q84" s="184" t="s">
        <v>535</v>
      </c>
      <c r="R84" s="184" t="s">
        <v>1856</v>
      </c>
      <c r="S84" s="184" t="s">
        <v>535</v>
      </c>
      <c r="T84" s="184"/>
      <c r="U84" s="184" t="e" cm="1">
        <f t="array" ref="U84">_xlfn.IFS(L84=#REF!,1,'GRI 101 '!L84=#REF!,0.5,'GRI 101 '!L84=#REF!,0,'GRI 101 '!L84=#REF!,0)</f>
        <v>#REF!</v>
      </c>
    </row>
    <row r="85" spans="1:21" ht="40">
      <c r="A85" s="39" t="s">
        <v>281</v>
      </c>
      <c r="B85" s="135" t="s">
        <v>1849</v>
      </c>
      <c r="C85" s="52"/>
      <c r="D85" s="136" t="s">
        <v>471</v>
      </c>
      <c r="E85" s="145" t="s">
        <v>390</v>
      </c>
      <c r="F85" s="39"/>
      <c r="G85" s="39" t="s">
        <v>472</v>
      </c>
      <c r="H85" s="170" t="s">
        <v>1857</v>
      </c>
      <c r="I85" s="43" t="s">
        <v>572</v>
      </c>
      <c r="J85" s="121" t="s">
        <v>572</v>
      </c>
      <c r="K85" s="121" t="s">
        <v>572</v>
      </c>
      <c r="L85" s="121" t="s">
        <v>6</v>
      </c>
      <c r="M85" s="43" t="s">
        <v>1855</v>
      </c>
      <c r="N85" s="184" t="s">
        <v>540</v>
      </c>
      <c r="O85" s="184"/>
      <c r="P85" s="184"/>
      <c r="Q85" s="184" t="s">
        <v>535</v>
      </c>
      <c r="R85" s="184" t="s">
        <v>1856</v>
      </c>
      <c r="S85" s="184" t="s">
        <v>535</v>
      </c>
      <c r="T85" s="184"/>
      <c r="U85" s="184" t="e" cm="1">
        <f t="array" ref="U85">_xlfn.IFS(L85=#REF!,1,'GRI 101 '!L85=#REF!,0.5,'GRI 101 '!L85=#REF!,0,'GRI 101 '!L85=#REF!,0)</f>
        <v>#REF!</v>
      </c>
    </row>
    <row r="86" spans="1:21" ht="20">
      <c r="A86" s="39" t="s">
        <v>281</v>
      </c>
      <c r="B86" s="135" t="s">
        <v>1858</v>
      </c>
      <c r="C86" s="197"/>
      <c r="D86" s="150" t="s">
        <v>474</v>
      </c>
      <c r="E86" s="80" t="s">
        <v>440</v>
      </c>
      <c r="F86" s="39"/>
      <c r="G86" s="42" t="s">
        <v>361</v>
      </c>
      <c r="H86" s="169" t="s">
        <v>1859</v>
      </c>
      <c r="I86" s="121" t="s">
        <v>571</v>
      </c>
      <c r="J86" s="121" t="s">
        <v>571</v>
      </c>
      <c r="K86" s="121" t="s">
        <v>571</v>
      </c>
      <c r="L86" s="122" t="s">
        <v>572</v>
      </c>
      <c r="M86" s="121"/>
      <c r="N86" s="184" t="s">
        <v>545</v>
      </c>
      <c r="O86" s="184" t="s">
        <v>570</v>
      </c>
      <c r="P86" s="184"/>
      <c r="Q86" s="184" t="s">
        <v>535</v>
      </c>
      <c r="R86" s="184"/>
      <c r="S86" s="184" t="s">
        <v>571</v>
      </c>
      <c r="T86" s="184"/>
      <c r="U86" s="184" t="e" cm="1">
        <f t="array" ref="U86">_xlfn.IFS(L86=#REF!,1,'GRI 101 '!L86=#REF!,0.5,'GRI 101 '!L86=#REF!,0,'GRI 101 '!L86=#REF!,0)</f>
        <v>#REF!</v>
      </c>
    </row>
    <row r="87" spans="1:21" ht="20">
      <c r="A87" s="39" t="s">
        <v>281</v>
      </c>
      <c r="B87" s="135" t="s">
        <v>1858</v>
      </c>
      <c r="C87" s="52"/>
      <c r="D87" s="131" t="s">
        <v>476</v>
      </c>
      <c r="E87" s="80" t="s">
        <v>493</v>
      </c>
      <c r="F87" s="39"/>
      <c r="G87" s="42" t="s">
        <v>361</v>
      </c>
      <c r="H87" s="169" t="s">
        <v>1860</v>
      </c>
      <c r="I87" s="121" t="s">
        <v>572</v>
      </c>
      <c r="J87" s="121" t="s">
        <v>572</v>
      </c>
      <c r="K87" s="121" t="s">
        <v>572</v>
      </c>
      <c r="L87" s="121" t="s">
        <v>6</v>
      </c>
      <c r="M87" s="121"/>
      <c r="N87" s="184" t="s">
        <v>545</v>
      </c>
      <c r="O87" s="184" t="s">
        <v>570</v>
      </c>
      <c r="P87" s="184"/>
      <c r="Q87" s="184" t="s">
        <v>535</v>
      </c>
      <c r="R87" s="184"/>
      <c r="S87" s="184" t="s">
        <v>535</v>
      </c>
      <c r="T87" s="184"/>
      <c r="U87" s="184" t="e" cm="1">
        <f t="array" ref="U87">_xlfn.IFS(L87=#REF!,1,'GRI 101 '!L87=#REF!,0.5,'GRI 101 '!L87=#REF!,0,'GRI 101 '!L87=#REF!,0)</f>
        <v>#REF!</v>
      </c>
    </row>
    <row r="88" spans="1:21" ht="30" customHeight="1">
      <c r="A88" s="39" t="s">
        <v>281</v>
      </c>
      <c r="B88" s="52" t="s">
        <v>410</v>
      </c>
      <c r="C88" s="52"/>
      <c r="D88" s="48" t="s">
        <v>495</v>
      </c>
      <c r="E88" s="80" t="s">
        <v>493</v>
      </c>
      <c r="F88" s="39"/>
      <c r="G88" s="142" t="s">
        <v>361</v>
      </c>
      <c r="H88" s="126"/>
      <c r="I88" s="126" t="s">
        <v>1861</v>
      </c>
      <c r="J88" s="126" t="s">
        <v>1862</v>
      </c>
      <c r="K88" s="126" t="s">
        <v>1863</v>
      </c>
      <c r="L88" s="121" t="s">
        <v>6</v>
      </c>
      <c r="M88" s="121" t="s">
        <v>1864</v>
      </c>
      <c r="N88" s="184" t="s">
        <v>540</v>
      </c>
      <c r="O88" s="184" t="s">
        <v>12</v>
      </c>
      <c r="P88" s="184"/>
      <c r="Q88" s="184" t="s">
        <v>535</v>
      </c>
      <c r="R88" s="184" t="s">
        <v>1865</v>
      </c>
      <c r="S88" s="184" t="s">
        <v>535</v>
      </c>
      <c r="T88" s="184"/>
      <c r="U88" s="184" t="e" cm="1">
        <f t="array" ref="U88">_xlfn.IFS(L88=#REF!,1,'GRI 101 '!L88=#REF!,0.5,'GRI 101 '!L88=#REF!,0,'GRI 101 '!L88=#REF!,0)</f>
        <v>#REF!</v>
      </c>
    </row>
    <row r="89" spans="1:21" s="146" customFormat="1" ht="35.15" customHeight="1">
      <c r="A89" s="145" t="s">
        <v>302</v>
      </c>
      <c r="B89" s="134" t="s">
        <v>358</v>
      </c>
      <c r="C89" s="198"/>
      <c r="D89" s="178" t="s">
        <v>496</v>
      </c>
      <c r="E89" s="145" t="s">
        <v>387</v>
      </c>
      <c r="F89" s="145"/>
      <c r="G89" s="142" t="s">
        <v>361</v>
      </c>
      <c r="H89" s="126" t="s">
        <v>497</v>
      </c>
      <c r="I89" s="126" t="s">
        <v>571</v>
      </c>
      <c r="J89" s="126" t="s">
        <v>571</v>
      </c>
      <c r="K89" s="126" t="s">
        <v>571</v>
      </c>
      <c r="L89" s="122" t="s">
        <v>572</v>
      </c>
      <c r="M89" s="43" t="s">
        <v>1793</v>
      </c>
      <c r="N89" s="186" t="s">
        <v>550</v>
      </c>
      <c r="O89" s="186" t="s">
        <v>12</v>
      </c>
      <c r="P89" s="187" t="s">
        <v>1866</v>
      </c>
      <c r="Q89" s="186" t="s">
        <v>545</v>
      </c>
      <c r="R89" s="187" t="s">
        <v>1867</v>
      </c>
      <c r="S89" s="187" t="s">
        <v>571</v>
      </c>
      <c r="T89" s="187"/>
      <c r="U89" s="184" t="e" cm="1">
        <f t="array" ref="U89">_xlfn.IFS(L89=#REF!,1,'GRI 101 '!L89=#REF!,0.5,'GRI 101 '!L89=#REF!,0,'GRI 101 '!L89=#REF!,0)</f>
        <v>#REF!</v>
      </c>
    </row>
    <row r="90" spans="1:21" ht="22.5" customHeight="1">
      <c r="A90" s="39" t="s">
        <v>302</v>
      </c>
      <c r="B90" s="134" t="s">
        <v>358</v>
      </c>
      <c r="C90" s="404" t="s">
        <v>374</v>
      </c>
      <c r="D90" s="48" t="s">
        <v>498</v>
      </c>
      <c r="E90" s="133" t="s">
        <v>387</v>
      </c>
      <c r="F90" s="39"/>
      <c r="G90" s="42" t="s">
        <v>361</v>
      </c>
      <c r="H90" s="43" t="s">
        <v>419</v>
      </c>
      <c r="I90" s="121" t="s">
        <v>1747</v>
      </c>
      <c r="J90" s="43" t="s">
        <v>572</v>
      </c>
      <c r="K90" s="43" t="s">
        <v>1749</v>
      </c>
      <c r="L90" s="122" t="s">
        <v>6</v>
      </c>
      <c r="M90" s="121" t="s">
        <v>1868</v>
      </c>
      <c r="N90" s="184" t="s">
        <v>550</v>
      </c>
      <c r="O90" s="184" t="s">
        <v>12</v>
      </c>
      <c r="P90" s="185" t="s">
        <v>1869</v>
      </c>
      <c r="Q90" s="184" t="s">
        <v>545</v>
      </c>
      <c r="R90" s="184" t="s">
        <v>1607</v>
      </c>
      <c r="S90" s="184" t="s">
        <v>535</v>
      </c>
      <c r="T90" s="185" t="s">
        <v>1870</v>
      </c>
      <c r="U90" s="184" t="e" cm="1">
        <f t="array" ref="U90">_xlfn.IFS(L90=#REF!,1,'GRI 101 '!L90=#REF!,0.5,'GRI 101 '!L90=#REF!,0,'GRI 101 '!L90=#REF!,0)</f>
        <v>#REF!</v>
      </c>
    </row>
    <row r="91" spans="1:21" ht="22.5" customHeight="1">
      <c r="A91" s="39" t="s">
        <v>302</v>
      </c>
      <c r="B91" s="134" t="s">
        <v>358</v>
      </c>
      <c r="C91" s="52" t="s">
        <v>376</v>
      </c>
      <c r="D91" s="48" t="s">
        <v>499</v>
      </c>
      <c r="E91" s="41" t="s">
        <v>390</v>
      </c>
      <c r="F91" s="39"/>
      <c r="G91" s="41" t="s">
        <v>391</v>
      </c>
      <c r="H91" s="48" t="s">
        <v>500</v>
      </c>
      <c r="I91" s="43" t="s">
        <v>1871</v>
      </c>
      <c r="J91" s="43" t="s">
        <v>572</v>
      </c>
      <c r="K91" s="43" t="s">
        <v>1872</v>
      </c>
      <c r="L91" s="121" t="s">
        <v>6</v>
      </c>
      <c r="M91" s="121" t="s">
        <v>1868</v>
      </c>
      <c r="N91" s="184" t="s">
        <v>550</v>
      </c>
      <c r="O91" s="184" t="s">
        <v>12</v>
      </c>
      <c r="P91" s="185" t="s">
        <v>1873</v>
      </c>
      <c r="Q91" s="184" t="s">
        <v>540</v>
      </c>
      <c r="R91" s="184" t="s">
        <v>1607</v>
      </c>
      <c r="S91" s="184" t="s">
        <v>535</v>
      </c>
      <c r="T91" s="184"/>
      <c r="U91" s="184" t="e" cm="1">
        <f t="array" ref="U91">_xlfn.IFS(L91=#REF!,1,'GRI 101 '!L91=#REF!,0.5,'GRI 101 '!L91=#REF!,0,'GRI 101 '!L91=#REF!,0)</f>
        <v>#REF!</v>
      </c>
    </row>
    <row r="92" spans="1:21" ht="22.5" customHeight="1">
      <c r="A92" s="39" t="s">
        <v>302</v>
      </c>
      <c r="B92" s="134" t="s">
        <v>358</v>
      </c>
      <c r="C92" s="52" t="s">
        <v>378</v>
      </c>
      <c r="D92" s="48" t="s">
        <v>501</v>
      </c>
      <c r="E92" s="41" t="s">
        <v>360</v>
      </c>
      <c r="F92" s="39"/>
      <c r="G92" s="42" t="s">
        <v>361</v>
      </c>
      <c r="H92" s="48" t="s">
        <v>502</v>
      </c>
      <c r="I92" s="43" t="s">
        <v>1874</v>
      </c>
      <c r="J92" s="43" t="s">
        <v>572</v>
      </c>
      <c r="K92" s="43" t="s">
        <v>1875</v>
      </c>
      <c r="L92" s="121" t="s">
        <v>6</v>
      </c>
      <c r="M92" s="121" t="s">
        <v>1868</v>
      </c>
      <c r="N92" s="184" t="s">
        <v>550</v>
      </c>
      <c r="O92" s="184" t="s">
        <v>12</v>
      </c>
      <c r="P92" s="184" t="s">
        <v>1876</v>
      </c>
      <c r="Q92" s="184" t="s">
        <v>540</v>
      </c>
      <c r="R92" s="184" t="s">
        <v>1607</v>
      </c>
      <c r="S92" s="184" t="s">
        <v>535</v>
      </c>
      <c r="T92" s="184"/>
      <c r="U92" s="184" t="e" cm="1">
        <f t="array" ref="U92">_xlfn.IFS(L92=#REF!,1,'GRI 101 '!L92=#REF!,0.5,'GRI 101 '!L92=#REF!,0,'GRI 101 '!L92=#REF!,0)</f>
        <v>#REF!</v>
      </c>
    </row>
    <row r="93" spans="1:21" ht="22.5" customHeight="1">
      <c r="A93" s="39" t="s">
        <v>302</v>
      </c>
      <c r="B93" s="134" t="s">
        <v>358</v>
      </c>
      <c r="C93" s="52" t="s">
        <v>378</v>
      </c>
      <c r="D93" s="48" t="s">
        <v>503</v>
      </c>
      <c r="E93" s="41" t="s">
        <v>360</v>
      </c>
      <c r="F93" s="39"/>
      <c r="G93" s="42" t="s">
        <v>361</v>
      </c>
      <c r="H93" s="48" t="s">
        <v>502</v>
      </c>
      <c r="I93" s="43" t="s">
        <v>1877</v>
      </c>
      <c r="J93" s="43" t="s">
        <v>572</v>
      </c>
      <c r="K93" s="43" t="s">
        <v>1878</v>
      </c>
      <c r="L93" s="121" t="s">
        <v>6</v>
      </c>
      <c r="M93" s="121" t="s">
        <v>1868</v>
      </c>
      <c r="N93" s="184" t="s">
        <v>550</v>
      </c>
      <c r="O93" s="184" t="s">
        <v>12</v>
      </c>
      <c r="P93" s="185" t="s">
        <v>1879</v>
      </c>
      <c r="Q93" s="184" t="s">
        <v>545</v>
      </c>
      <c r="R93" s="184" t="s">
        <v>1607</v>
      </c>
      <c r="S93" s="184" t="s">
        <v>535</v>
      </c>
      <c r="T93" s="184"/>
      <c r="U93" s="184" t="e" cm="1">
        <f t="array" ref="U93">_xlfn.IFS(L93=#REF!,1,'GRI 101 '!L93=#REF!,0.5,'GRI 101 '!L93=#REF!,0,'GRI 101 '!L93=#REF!,0)</f>
        <v>#REF!</v>
      </c>
    </row>
    <row r="94" spans="1:21" ht="28.5" customHeight="1">
      <c r="A94" s="39" t="s">
        <v>302</v>
      </c>
      <c r="B94" s="134" t="s">
        <v>362</v>
      </c>
      <c r="C94" s="52"/>
      <c r="D94" s="48" t="s">
        <v>504</v>
      </c>
      <c r="E94" s="39" t="s">
        <v>360</v>
      </c>
      <c r="F94" s="39"/>
      <c r="G94" s="42" t="s">
        <v>361</v>
      </c>
      <c r="H94" s="43"/>
      <c r="I94" s="43" t="s">
        <v>572</v>
      </c>
      <c r="J94" s="43" t="s">
        <v>572</v>
      </c>
      <c r="K94" s="43" t="s">
        <v>572</v>
      </c>
      <c r="L94" s="121" t="s">
        <v>6</v>
      </c>
      <c r="M94" s="121"/>
      <c r="N94" s="184" t="s">
        <v>550</v>
      </c>
      <c r="O94" s="184" t="s">
        <v>12</v>
      </c>
      <c r="P94" s="184" t="s">
        <v>1876</v>
      </c>
      <c r="Q94" s="184" t="s">
        <v>545</v>
      </c>
      <c r="R94" s="185" t="s">
        <v>1880</v>
      </c>
      <c r="S94" s="184" t="s">
        <v>535</v>
      </c>
      <c r="T94" s="184" t="s">
        <v>1881</v>
      </c>
      <c r="U94" s="184" t="e" cm="1">
        <f t="array" ref="U94">_xlfn.IFS(L94=#REF!,1,'GRI 101 '!L94=#REF!,0.5,'GRI 101 '!L94=#REF!,0,'GRI 101 '!L94=#REF!,0)</f>
        <v>#REF!</v>
      </c>
    </row>
    <row r="95" spans="1:21" ht="31.5">
      <c r="A95" s="39" t="s">
        <v>313</v>
      </c>
      <c r="B95" s="134" t="s">
        <v>358</v>
      </c>
      <c r="C95" s="198"/>
      <c r="D95" s="150" t="s">
        <v>505</v>
      </c>
      <c r="E95" s="41" t="s">
        <v>387</v>
      </c>
      <c r="F95" s="39"/>
      <c r="G95" s="42" t="s">
        <v>361</v>
      </c>
      <c r="H95" s="43" t="s">
        <v>506</v>
      </c>
      <c r="I95" s="43" t="s">
        <v>571</v>
      </c>
      <c r="J95" s="43" t="s">
        <v>571</v>
      </c>
      <c r="K95" s="43" t="s">
        <v>571</v>
      </c>
      <c r="L95" s="121" t="s">
        <v>572</v>
      </c>
      <c r="M95" s="43" t="s">
        <v>1793</v>
      </c>
      <c r="N95" s="184" t="s">
        <v>534</v>
      </c>
      <c r="O95" s="184" t="s">
        <v>12</v>
      </c>
      <c r="P95" s="185" t="s">
        <v>1882</v>
      </c>
      <c r="Q95" s="184" t="s">
        <v>539</v>
      </c>
      <c r="R95" s="184"/>
      <c r="S95" s="184" t="s">
        <v>535</v>
      </c>
      <c r="T95" s="184"/>
      <c r="U95" s="184" t="e" cm="1">
        <f t="array" ref="U95">_xlfn.IFS(L95=#REF!,1,'GRI 101 '!L95=#REF!,0.5,'GRI 101 '!L95=#REF!,0,'GRI 101 '!L95=#REF!,0)</f>
        <v>#REF!</v>
      </c>
    </row>
    <row r="96" spans="1:21" ht="22.5" customHeight="1">
      <c r="A96" s="39" t="s">
        <v>313</v>
      </c>
      <c r="B96" s="52" t="s">
        <v>358</v>
      </c>
      <c r="C96" s="39"/>
      <c r="D96" s="48" t="s">
        <v>507</v>
      </c>
      <c r="E96" s="41" t="s">
        <v>360</v>
      </c>
      <c r="F96" s="39"/>
      <c r="G96" s="42" t="s">
        <v>361</v>
      </c>
      <c r="H96" s="43" t="s">
        <v>419</v>
      </c>
      <c r="I96" s="43" t="s">
        <v>1747</v>
      </c>
      <c r="J96" s="43" t="s">
        <v>1883</v>
      </c>
      <c r="K96" s="43" t="s">
        <v>1749</v>
      </c>
      <c r="L96" s="122" t="s">
        <v>629</v>
      </c>
      <c r="M96" s="43" t="s">
        <v>1884</v>
      </c>
      <c r="N96" s="185" t="s">
        <v>534</v>
      </c>
      <c r="O96" s="184" t="s">
        <v>12</v>
      </c>
      <c r="P96" s="185" t="s">
        <v>1885</v>
      </c>
      <c r="Q96" s="184" t="s">
        <v>539</v>
      </c>
      <c r="R96" s="185" t="s">
        <v>1886</v>
      </c>
      <c r="S96" s="185" t="s">
        <v>535</v>
      </c>
      <c r="T96" s="185" t="s">
        <v>1887</v>
      </c>
      <c r="U96" s="184" t="e" cm="1">
        <f t="array" ref="U96">_xlfn.IFS(L96=#REF!,1,'GRI 101 '!L96=#REF!,0.5,'GRI 101 '!L96=#REF!,0,'GRI 101 '!L96=#REF!,0)</f>
        <v>#REF!</v>
      </c>
    </row>
    <row r="97" spans="1:21" ht="22.5" customHeight="1">
      <c r="A97" s="39" t="s">
        <v>313</v>
      </c>
      <c r="B97" s="52" t="s">
        <v>358</v>
      </c>
      <c r="C97" s="39"/>
      <c r="D97" s="48" t="s">
        <v>508</v>
      </c>
      <c r="E97" s="41" t="s">
        <v>360</v>
      </c>
      <c r="F97" s="39"/>
      <c r="G97" s="42" t="s">
        <v>361</v>
      </c>
      <c r="H97" s="43" t="s">
        <v>419</v>
      </c>
      <c r="I97" s="43" t="s">
        <v>1747</v>
      </c>
      <c r="J97" s="43" t="s">
        <v>1888</v>
      </c>
      <c r="K97" s="43" t="s">
        <v>1889</v>
      </c>
      <c r="L97" s="121" t="s">
        <v>6</v>
      </c>
      <c r="M97" s="43" t="s">
        <v>1890</v>
      </c>
      <c r="N97" s="184" t="s">
        <v>534</v>
      </c>
      <c r="O97" s="184" t="s">
        <v>12</v>
      </c>
      <c r="P97" s="185" t="s">
        <v>1891</v>
      </c>
      <c r="Q97" s="184" t="s">
        <v>539</v>
      </c>
      <c r="R97" s="184" t="s">
        <v>1892</v>
      </c>
      <c r="S97" s="184" t="s">
        <v>535</v>
      </c>
      <c r="T97" s="185" t="s">
        <v>1893</v>
      </c>
      <c r="U97" s="184" t="e" cm="1">
        <f t="array" ref="U97">_xlfn.IFS(L97=#REF!,1,'GRI 101 '!L97=#REF!,0.5,'GRI 101 '!L97=#REF!,0,'GRI 101 '!L97=#REF!,0)</f>
        <v>#REF!</v>
      </c>
    </row>
    <row r="98" spans="1:21" ht="33.65" customHeight="1">
      <c r="A98" s="39" t="s">
        <v>313</v>
      </c>
      <c r="B98" s="52" t="s">
        <v>362</v>
      </c>
      <c r="C98" s="39"/>
      <c r="D98" s="48" t="s">
        <v>509</v>
      </c>
      <c r="E98" s="41" t="s">
        <v>360</v>
      </c>
      <c r="F98" s="39"/>
      <c r="G98" s="42" t="s">
        <v>361</v>
      </c>
      <c r="H98" s="43"/>
      <c r="I98" s="43" t="s">
        <v>1894</v>
      </c>
      <c r="J98" s="43" t="s">
        <v>1895</v>
      </c>
      <c r="K98" s="43" t="s">
        <v>1896</v>
      </c>
      <c r="L98" s="121" t="s">
        <v>629</v>
      </c>
      <c r="M98" s="43" t="s">
        <v>1897</v>
      </c>
      <c r="N98" s="184" t="s">
        <v>534</v>
      </c>
      <c r="O98" s="184" t="s">
        <v>12</v>
      </c>
      <c r="P98" s="185" t="s">
        <v>1898</v>
      </c>
      <c r="Q98" s="184" t="s">
        <v>539</v>
      </c>
      <c r="R98" s="184"/>
      <c r="S98" s="186" t="s">
        <v>535</v>
      </c>
      <c r="T98" s="187" t="s">
        <v>1899</v>
      </c>
      <c r="U98" s="184" t="e" cm="1">
        <f t="array" ref="U98">_xlfn.IFS(L98=#REF!,1,'GRI 101 '!L98=#REF!,0.5,'GRI 101 '!L98=#REF!,0,'GRI 101 '!L98=#REF!,0)</f>
        <v>#REF!</v>
      </c>
    </row>
    <row r="99" spans="1:21" ht="30.75" customHeight="1">
      <c r="A99" s="63" t="s">
        <v>1900</v>
      </c>
      <c r="B99" s="64" t="s">
        <v>358</v>
      </c>
      <c r="C99" s="68"/>
      <c r="D99" s="66" t="s">
        <v>1901</v>
      </c>
      <c r="E99" s="55" t="s">
        <v>360</v>
      </c>
      <c r="F99" s="67"/>
      <c r="G99" s="42" t="s">
        <v>361</v>
      </c>
      <c r="H99" s="43" t="s">
        <v>1902</v>
      </c>
      <c r="I99" s="43" t="s">
        <v>1903</v>
      </c>
      <c r="J99" s="43" t="s">
        <v>1904</v>
      </c>
      <c r="K99" s="43" t="s">
        <v>1905</v>
      </c>
      <c r="L99" s="121" t="s">
        <v>629</v>
      </c>
      <c r="M99" s="43" t="s">
        <v>1906</v>
      </c>
      <c r="N99" s="184" t="s">
        <v>534</v>
      </c>
      <c r="O99" s="184" t="s">
        <v>12</v>
      </c>
      <c r="P99" s="185" t="s">
        <v>1907</v>
      </c>
      <c r="Q99" s="184" t="s">
        <v>539</v>
      </c>
      <c r="R99" s="184" t="s">
        <v>1908</v>
      </c>
      <c r="S99" s="186" t="s">
        <v>535</v>
      </c>
      <c r="T99" s="186" t="s">
        <v>1909</v>
      </c>
      <c r="U99" s="184" t="e" cm="1">
        <f t="array" ref="U99">_xlfn.IFS(L99=#REF!,1,'GRI 101 '!L99=#REF!,0.5,'GRI 101 '!L99=#REF!,0,'GRI 101 '!L99=#REF!,0)</f>
        <v>#REF!</v>
      </c>
    </row>
    <row r="100" spans="1:21" ht="64.5" customHeight="1">
      <c r="A100" s="63" t="s">
        <v>1900</v>
      </c>
      <c r="B100" s="64" t="s">
        <v>358</v>
      </c>
      <c r="C100" s="68"/>
      <c r="D100" s="66" t="s">
        <v>1910</v>
      </c>
      <c r="E100" s="55" t="s">
        <v>427</v>
      </c>
      <c r="F100" s="72" t="s">
        <v>1911</v>
      </c>
      <c r="G100" s="42" t="s">
        <v>361</v>
      </c>
      <c r="H100" s="43" t="s">
        <v>1912</v>
      </c>
      <c r="I100" s="43" t="s">
        <v>1913</v>
      </c>
      <c r="J100" s="43" t="s">
        <v>1914</v>
      </c>
      <c r="K100" s="43" t="s">
        <v>1915</v>
      </c>
      <c r="L100" s="121" t="s">
        <v>572</v>
      </c>
      <c r="M100" s="43" t="s">
        <v>1916</v>
      </c>
      <c r="N100" s="184" t="s">
        <v>534</v>
      </c>
      <c r="O100" s="184" t="s">
        <v>12</v>
      </c>
      <c r="P100" s="185" t="s">
        <v>1907</v>
      </c>
      <c r="Q100" s="184" t="s">
        <v>539</v>
      </c>
      <c r="R100" s="184" t="s">
        <v>1917</v>
      </c>
      <c r="S100" s="186" t="s">
        <v>535</v>
      </c>
      <c r="T100" s="186" t="s">
        <v>1909</v>
      </c>
      <c r="U100" s="184" t="e" cm="1">
        <f t="array" ref="U100">_xlfn.IFS(L100=#REF!,1,'GRI 101 '!L100=#REF!,0.5,'GRI 101 '!L100=#REF!,0,'GRI 101 '!L100=#REF!,0)</f>
        <v>#REF!</v>
      </c>
    </row>
    <row r="101" spans="1:21" ht="48.75" customHeight="1">
      <c r="A101" s="63" t="s">
        <v>1900</v>
      </c>
      <c r="B101" s="64" t="s">
        <v>358</v>
      </c>
      <c r="C101" s="68"/>
      <c r="D101" s="66" t="s">
        <v>1918</v>
      </c>
      <c r="E101" s="55" t="s">
        <v>360</v>
      </c>
      <c r="F101" s="67"/>
      <c r="G101" s="42" t="s">
        <v>361</v>
      </c>
      <c r="H101" s="43" t="s">
        <v>1919</v>
      </c>
      <c r="I101" s="43" t="s">
        <v>1920</v>
      </c>
      <c r="J101" s="43" t="s">
        <v>1921</v>
      </c>
      <c r="K101" s="43" t="s">
        <v>1922</v>
      </c>
      <c r="L101" s="121" t="s">
        <v>572</v>
      </c>
      <c r="M101" s="43" t="s">
        <v>1923</v>
      </c>
      <c r="N101" s="184" t="s">
        <v>534</v>
      </c>
      <c r="O101" s="184" t="s">
        <v>12</v>
      </c>
      <c r="P101" s="185" t="s">
        <v>1907</v>
      </c>
      <c r="Q101" s="184" t="s">
        <v>539</v>
      </c>
      <c r="R101" s="184" t="s">
        <v>1924</v>
      </c>
      <c r="S101" s="186" t="s">
        <v>535</v>
      </c>
      <c r="T101" s="186" t="s">
        <v>1909</v>
      </c>
      <c r="U101" s="184" t="e" cm="1">
        <f t="array" ref="U101">_xlfn.IFS(L101=#REF!,1,'GRI 101 '!L101=#REF!,0.5,'GRI 101 '!L101=#REF!,0,'GRI 101 '!L101=#REF!,0)</f>
        <v>#REF!</v>
      </c>
    </row>
    <row r="102" spans="1:21" ht="57" customHeight="1">
      <c r="A102" s="63" t="s">
        <v>1900</v>
      </c>
      <c r="B102" s="64" t="s">
        <v>362</v>
      </c>
      <c r="C102" s="68"/>
      <c r="D102" s="132" t="s">
        <v>1925</v>
      </c>
      <c r="E102" s="55" t="s">
        <v>427</v>
      </c>
      <c r="F102" s="72" t="s">
        <v>1926</v>
      </c>
      <c r="G102" s="42" t="s">
        <v>361</v>
      </c>
      <c r="H102" s="43" t="s">
        <v>1902</v>
      </c>
      <c r="I102" s="43" t="s">
        <v>1927</v>
      </c>
      <c r="J102" s="43" t="s">
        <v>571</v>
      </c>
      <c r="K102" s="43" t="s">
        <v>1927</v>
      </c>
      <c r="L102" s="122" t="s">
        <v>629</v>
      </c>
      <c r="M102" s="43" t="s">
        <v>1928</v>
      </c>
      <c r="N102" s="184" t="s">
        <v>534</v>
      </c>
      <c r="O102" s="184" t="s">
        <v>12</v>
      </c>
      <c r="P102" s="185" t="s">
        <v>1929</v>
      </c>
      <c r="Q102" s="184" t="s">
        <v>539</v>
      </c>
      <c r="R102" s="185" t="s">
        <v>1930</v>
      </c>
      <c r="S102" s="186" t="s">
        <v>535</v>
      </c>
      <c r="T102" s="186" t="s">
        <v>1909</v>
      </c>
      <c r="U102" s="184" t="e" cm="1">
        <f t="array" ref="U102">_xlfn.IFS(L102=#REF!,1,'GRI 101 '!L102=#REF!,0.5,'GRI 101 '!L102=#REF!,0,'GRI 101 '!L102=#REF!,0)</f>
        <v>#REF!</v>
      </c>
    </row>
    <row r="103" spans="1:21" ht="41.25" customHeight="1">
      <c r="A103" s="63" t="s">
        <v>1900</v>
      </c>
      <c r="B103" s="64" t="s">
        <v>362</v>
      </c>
      <c r="C103" s="68"/>
      <c r="D103" s="66" t="s">
        <v>1931</v>
      </c>
      <c r="E103" s="55" t="s">
        <v>360</v>
      </c>
      <c r="F103" s="67"/>
      <c r="G103" s="42" t="s">
        <v>361</v>
      </c>
      <c r="H103" s="43" t="s">
        <v>1902</v>
      </c>
      <c r="I103" s="43" t="s">
        <v>1932</v>
      </c>
      <c r="J103" s="43" t="s">
        <v>571</v>
      </c>
      <c r="K103" s="43" t="s">
        <v>1932</v>
      </c>
      <c r="L103" s="121" t="s">
        <v>629</v>
      </c>
      <c r="M103" s="43" t="s">
        <v>1933</v>
      </c>
      <c r="N103" s="184" t="s">
        <v>534</v>
      </c>
      <c r="O103" s="184" t="s">
        <v>12</v>
      </c>
      <c r="P103" s="185" t="s">
        <v>1929</v>
      </c>
      <c r="Q103" s="184" t="s">
        <v>539</v>
      </c>
      <c r="R103" s="184"/>
      <c r="S103" s="184" t="s">
        <v>535</v>
      </c>
      <c r="T103" s="186" t="s">
        <v>1909</v>
      </c>
      <c r="U103" s="184" t="e" cm="1">
        <f t="array" ref="U103">_xlfn.IFS(L103=#REF!,1,'GRI 101 '!L103=#REF!,0.5,'GRI 101 '!L103=#REF!,0,'GRI 101 '!L103=#REF!,0)</f>
        <v>#REF!</v>
      </c>
    </row>
    <row r="104" spans="1:21" ht="64.5" customHeight="1">
      <c r="A104" s="63" t="s">
        <v>1900</v>
      </c>
      <c r="B104" s="64" t="s">
        <v>362</v>
      </c>
      <c r="C104" s="68"/>
      <c r="D104" s="66" t="s">
        <v>1934</v>
      </c>
      <c r="E104" s="55" t="s">
        <v>360</v>
      </c>
      <c r="F104" s="67"/>
      <c r="G104" s="42" t="s">
        <v>361</v>
      </c>
      <c r="H104" s="43" t="s">
        <v>1902</v>
      </c>
      <c r="I104" s="43" t="s">
        <v>572</v>
      </c>
      <c r="J104" s="43" t="s">
        <v>572</v>
      </c>
      <c r="K104" s="43" t="s">
        <v>572</v>
      </c>
      <c r="L104" s="122" t="s">
        <v>6</v>
      </c>
      <c r="M104" s="43" t="s">
        <v>1935</v>
      </c>
      <c r="N104" s="184" t="s">
        <v>534</v>
      </c>
      <c r="O104" s="184" t="s">
        <v>12</v>
      </c>
      <c r="P104" s="185" t="s">
        <v>1929</v>
      </c>
      <c r="Q104" s="184" t="s">
        <v>539</v>
      </c>
      <c r="R104" s="184"/>
      <c r="S104" s="184" t="s">
        <v>535</v>
      </c>
      <c r="T104" s="186" t="s">
        <v>1936</v>
      </c>
      <c r="U104" s="184" t="e" cm="1">
        <f t="array" ref="U104">_xlfn.IFS(L104=#REF!,1,'GRI 101 '!L104=#REF!,0.5,'GRI 101 '!L104=#REF!,0,'GRI 101 '!L104=#REF!,0)</f>
        <v>#REF!</v>
      </c>
    </row>
    <row r="105" spans="1:21" ht="40">
      <c r="A105" s="63" t="s">
        <v>1900</v>
      </c>
      <c r="B105" s="64" t="s">
        <v>362</v>
      </c>
      <c r="C105" s="68"/>
      <c r="D105" s="66" t="s">
        <v>1937</v>
      </c>
      <c r="E105" s="55" t="s">
        <v>427</v>
      </c>
      <c r="F105" s="72" t="s">
        <v>1911</v>
      </c>
      <c r="G105" s="42" t="s">
        <v>361</v>
      </c>
      <c r="H105" s="43" t="s">
        <v>1938</v>
      </c>
      <c r="I105" s="43" t="s">
        <v>571</v>
      </c>
      <c r="J105" s="43" t="s">
        <v>571</v>
      </c>
      <c r="K105" s="43" t="s">
        <v>571</v>
      </c>
      <c r="L105" s="121" t="s">
        <v>572</v>
      </c>
      <c r="M105" s="43"/>
      <c r="N105" s="184" t="s">
        <v>534</v>
      </c>
      <c r="O105" s="184" t="s">
        <v>12</v>
      </c>
      <c r="P105" s="185" t="s">
        <v>1929</v>
      </c>
      <c r="Q105" s="184" t="s">
        <v>539</v>
      </c>
      <c r="R105" s="184"/>
      <c r="S105" s="184" t="s">
        <v>535</v>
      </c>
      <c r="T105" s="184" t="s">
        <v>1939</v>
      </c>
      <c r="U105" s="184" t="e" cm="1">
        <f t="array" ref="U105">_xlfn.IFS(L105=#REF!,1,'GRI 101 '!L105=#REF!,0.5,'GRI 101 '!L105=#REF!,0,'GRI 101 '!L105=#REF!,0)</f>
        <v>#REF!</v>
      </c>
    </row>
    <row r="106" spans="1:21" ht="22.5" customHeight="1">
      <c r="A106" s="63" t="s">
        <v>1900</v>
      </c>
      <c r="B106" s="64" t="s">
        <v>362</v>
      </c>
      <c r="C106" s="68"/>
      <c r="D106" s="66" t="s">
        <v>1940</v>
      </c>
      <c r="E106" s="55" t="s">
        <v>360</v>
      </c>
      <c r="F106" s="67"/>
      <c r="G106" s="42" t="s">
        <v>361</v>
      </c>
      <c r="H106" s="128" t="s">
        <v>1941</v>
      </c>
      <c r="I106" s="43" t="s">
        <v>571</v>
      </c>
      <c r="J106" s="43" t="s">
        <v>571</v>
      </c>
      <c r="K106" s="43" t="s">
        <v>571</v>
      </c>
      <c r="L106" s="121" t="s">
        <v>572</v>
      </c>
      <c r="M106" s="43"/>
      <c r="N106" s="184" t="s">
        <v>534</v>
      </c>
      <c r="O106" s="184" t="s">
        <v>12</v>
      </c>
      <c r="P106" s="185" t="s">
        <v>1929</v>
      </c>
      <c r="Q106" s="184" t="s">
        <v>539</v>
      </c>
      <c r="R106" s="184"/>
      <c r="S106" s="184" t="s">
        <v>535</v>
      </c>
      <c r="T106" s="184" t="s">
        <v>1942</v>
      </c>
      <c r="U106" s="184" t="e" cm="1">
        <f t="array" ref="U106">_xlfn.IFS(L106=#REF!,1,'GRI 101 '!L106=#REF!,0.5,'GRI 101 '!L106=#REF!,0,'GRI 101 '!L106=#REF!,0)</f>
        <v>#REF!</v>
      </c>
    </row>
    <row r="107" spans="1:21" ht="22.5" customHeight="1">
      <c r="A107" s="63" t="s">
        <v>1900</v>
      </c>
      <c r="B107" s="64" t="s">
        <v>364</v>
      </c>
      <c r="C107" s="68"/>
      <c r="D107" s="66" t="s">
        <v>1943</v>
      </c>
      <c r="E107" s="55" t="s">
        <v>360</v>
      </c>
      <c r="F107" s="67"/>
      <c r="G107" s="42" t="s">
        <v>361</v>
      </c>
      <c r="H107" s="128" t="s">
        <v>1902</v>
      </c>
      <c r="I107" s="43" t="s">
        <v>1944</v>
      </c>
      <c r="J107" s="43" t="s">
        <v>1945</v>
      </c>
      <c r="K107" s="43" t="s">
        <v>1946</v>
      </c>
      <c r="L107" s="121" t="s">
        <v>667</v>
      </c>
      <c r="M107" s="43"/>
      <c r="N107" s="184" t="s">
        <v>534</v>
      </c>
      <c r="O107" s="184" t="s">
        <v>12</v>
      </c>
      <c r="P107" s="185" t="s">
        <v>1929</v>
      </c>
      <c r="Q107" s="184" t="s">
        <v>539</v>
      </c>
      <c r="R107" s="184"/>
      <c r="S107" s="184" t="s">
        <v>535</v>
      </c>
      <c r="T107" s="184" t="s">
        <v>1947</v>
      </c>
      <c r="U107" s="184" t="e" cm="1">
        <f t="array" ref="U107">_xlfn.IFS(L107=#REF!,1,'GRI 101 '!L107=#REF!,0.5,'GRI 101 '!L107=#REF!,0,'GRI 101 '!L107=#REF!,0)</f>
        <v>#REF!</v>
      </c>
    </row>
    <row r="108" spans="1:21" ht="74.150000000000006" customHeight="1">
      <c r="A108" s="63" t="s">
        <v>1900</v>
      </c>
      <c r="B108" s="64" t="s">
        <v>364</v>
      </c>
      <c r="C108" s="68"/>
      <c r="D108" s="66" t="s">
        <v>1948</v>
      </c>
      <c r="E108" s="55" t="s">
        <v>427</v>
      </c>
      <c r="F108" s="72" t="s">
        <v>1911</v>
      </c>
      <c r="G108" s="42" t="s">
        <v>361</v>
      </c>
      <c r="H108" s="43" t="s">
        <v>1949</v>
      </c>
      <c r="I108" s="43" t="s">
        <v>1950</v>
      </c>
      <c r="J108" s="43" t="s">
        <v>1951</v>
      </c>
      <c r="K108" s="43" t="s">
        <v>1952</v>
      </c>
      <c r="L108" s="122" t="s">
        <v>572</v>
      </c>
      <c r="M108" s="43" t="s">
        <v>1953</v>
      </c>
      <c r="N108" s="184" t="s">
        <v>534</v>
      </c>
      <c r="O108" s="184" t="s">
        <v>12</v>
      </c>
      <c r="P108" s="185" t="s">
        <v>1929</v>
      </c>
      <c r="Q108" s="184" t="s">
        <v>539</v>
      </c>
      <c r="R108" s="184"/>
      <c r="S108" s="184" t="s">
        <v>535</v>
      </c>
      <c r="T108" s="184"/>
      <c r="U108" s="184" t="e" cm="1">
        <f t="array" ref="U108">_xlfn.IFS(L108=#REF!,1,'GRI 101 '!L108=#REF!,0.5,'GRI 101 '!L108=#REF!,0,'GRI 101 '!L108=#REF!,0)</f>
        <v>#REF!</v>
      </c>
    </row>
    <row r="109" spans="1:21" ht="63" customHeight="1">
      <c r="A109" s="63" t="s">
        <v>1900</v>
      </c>
      <c r="B109" s="64" t="s">
        <v>364</v>
      </c>
      <c r="C109" s="68"/>
      <c r="D109" s="66" t="s">
        <v>1954</v>
      </c>
      <c r="E109" s="55" t="s">
        <v>360</v>
      </c>
      <c r="F109" s="67"/>
      <c r="G109" s="42" t="s">
        <v>361</v>
      </c>
      <c r="H109" s="128" t="s">
        <v>1955</v>
      </c>
      <c r="I109" s="43" t="s">
        <v>1950</v>
      </c>
      <c r="J109" s="43" t="s">
        <v>1956</v>
      </c>
      <c r="K109" s="43" t="s">
        <v>1952</v>
      </c>
      <c r="L109" s="121" t="s">
        <v>572</v>
      </c>
      <c r="M109" s="43" t="s">
        <v>1953</v>
      </c>
      <c r="N109" s="184" t="s">
        <v>534</v>
      </c>
      <c r="O109" s="184" t="s">
        <v>12</v>
      </c>
      <c r="P109" s="185" t="s">
        <v>1929</v>
      </c>
      <c r="Q109" s="184" t="s">
        <v>539</v>
      </c>
      <c r="R109" s="184"/>
      <c r="S109" s="184" t="s">
        <v>535</v>
      </c>
      <c r="T109" s="184"/>
      <c r="U109" s="184" t="e" cm="1">
        <f t="array" ref="U109">_xlfn.IFS(L109=#REF!,1,'GRI 101 '!L109=#REF!,0.5,'GRI 101 '!L109=#REF!,0,'GRI 101 '!L109=#REF!,0)</f>
        <v>#REF!</v>
      </c>
    </row>
    <row r="110" spans="1:21" ht="22.5" customHeight="1">
      <c r="A110" s="63" t="s">
        <v>1900</v>
      </c>
      <c r="B110" s="64" t="s">
        <v>405</v>
      </c>
      <c r="C110" s="199"/>
      <c r="D110" s="151" t="s">
        <v>1957</v>
      </c>
      <c r="E110" s="55" t="s">
        <v>360</v>
      </c>
      <c r="F110" s="67"/>
      <c r="G110" s="42" t="s">
        <v>361</v>
      </c>
      <c r="H110" s="128" t="s">
        <v>1902</v>
      </c>
      <c r="I110" s="127" t="s">
        <v>571</v>
      </c>
      <c r="J110" s="127" t="s">
        <v>571</v>
      </c>
      <c r="K110" s="127" t="s">
        <v>571</v>
      </c>
      <c r="L110" s="43" t="s">
        <v>572</v>
      </c>
      <c r="M110" s="121"/>
      <c r="N110" s="184" t="s">
        <v>539</v>
      </c>
      <c r="O110" s="184" t="s">
        <v>12</v>
      </c>
      <c r="P110" s="184" t="s">
        <v>1958</v>
      </c>
      <c r="Q110" s="184" t="s">
        <v>540</v>
      </c>
      <c r="R110" s="184" t="s">
        <v>1959</v>
      </c>
      <c r="S110" s="184" t="s">
        <v>535</v>
      </c>
      <c r="T110" s="184"/>
      <c r="U110" s="184" t="e" cm="1">
        <f t="array" ref="U110">_xlfn.IFS(L110=#REF!,1,'GRI 101 '!L110=#REF!,0.5,'GRI 101 '!L110=#REF!,0,'GRI 101 '!L110=#REF!,0)</f>
        <v>#REF!</v>
      </c>
    </row>
    <row r="111" spans="1:21" s="146" customFormat="1" ht="22.5" customHeight="1">
      <c r="A111" s="137" t="s">
        <v>1900</v>
      </c>
      <c r="B111" s="160" t="s">
        <v>405</v>
      </c>
      <c r="C111" s="160" t="s">
        <v>374</v>
      </c>
      <c r="D111" s="132" t="s">
        <v>1960</v>
      </c>
      <c r="E111" s="140" t="s">
        <v>360</v>
      </c>
      <c r="F111" s="143"/>
      <c r="G111" s="142" t="s">
        <v>361</v>
      </c>
      <c r="H111" s="128" t="s">
        <v>1902</v>
      </c>
      <c r="I111" s="126" t="s">
        <v>1961</v>
      </c>
      <c r="J111" s="126" t="s">
        <v>1962</v>
      </c>
      <c r="K111" s="126" t="s">
        <v>1963</v>
      </c>
      <c r="L111" s="122" t="s">
        <v>667</v>
      </c>
      <c r="M111" s="126" t="s">
        <v>1964</v>
      </c>
      <c r="N111" s="186" t="s">
        <v>539</v>
      </c>
      <c r="O111" s="186" t="s">
        <v>12</v>
      </c>
      <c r="P111" s="186" t="s">
        <v>1958</v>
      </c>
      <c r="Q111" s="186" t="s">
        <v>545</v>
      </c>
      <c r="R111" s="186" t="s">
        <v>1965</v>
      </c>
      <c r="S111" s="186" t="s">
        <v>535</v>
      </c>
      <c r="T111" s="186" t="s">
        <v>1966</v>
      </c>
      <c r="U111" s="184" t="e" cm="1">
        <f t="array" ref="U111">_xlfn.IFS(L111=#REF!,1,'GRI 101 '!L111=#REF!,0.5,'GRI 101 '!L111=#REF!,0,'GRI 101 '!L111=#REF!,0)</f>
        <v>#REF!</v>
      </c>
    </row>
    <row r="112" spans="1:21" ht="22.5" customHeight="1">
      <c r="A112" s="63" t="s">
        <v>1900</v>
      </c>
      <c r="B112" s="65" t="s">
        <v>405</v>
      </c>
      <c r="C112" s="65" t="s">
        <v>376</v>
      </c>
      <c r="D112" s="66" t="s">
        <v>1967</v>
      </c>
      <c r="E112" s="55" t="s">
        <v>360</v>
      </c>
      <c r="F112" s="67"/>
      <c r="G112" s="42" t="s">
        <v>361</v>
      </c>
      <c r="H112" s="128" t="s">
        <v>1902</v>
      </c>
      <c r="I112" s="43" t="s">
        <v>1968</v>
      </c>
      <c r="J112" s="43" t="s">
        <v>1969</v>
      </c>
      <c r="K112" s="43" t="s">
        <v>1970</v>
      </c>
      <c r="L112" s="122" t="s">
        <v>629</v>
      </c>
      <c r="M112" s="126" t="s">
        <v>1971</v>
      </c>
      <c r="N112" s="184" t="s">
        <v>539</v>
      </c>
      <c r="O112" s="184" t="s">
        <v>12</v>
      </c>
      <c r="P112" s="184" t="s">
        <v>1972</v>
      </c>
      <c r="Q112" s="184" t="s">
        <v>545</v>
      </c>
      <c r="R112" s="184" t="s">
        <v>1973</v>
      </c>
      <c r="S112" s="184" t="s">
        <v>535</v>
      </c>
      <c r="T112" s="186" t="s">
        <v>1974</v>
      </c>
      <c r="U112" s="184" t="e" cm="1">
        <f t="array" ref="U112">_xlfn.IFS(L112=#REF!,1,'GRI 101 '!L112=#REF!,0.5,'GRI 101 '!L112=#REF!,0,'GRI 101 '!L112=#REF!,0)</f>
        <v>#REF!</v>
      </c>
    </row>
    <row r="113" spans="1:21" ht="22.5" customHeight="1">
      <c r="A113" s="63" t="s">
        <v>1900</v>
      </c>
      <c r="B113" s="65" t="s">
        <v>405</v>
      </c>
      <c r="C113" s="65" t="s">
        <v>376</v>
      </c>
      <c r="D113" s="66" t="s">
        <v>1975</v>
      </c>
      <c r="E113" s="55" t="s">
        <v>360</v>
      </c>
      <c r="F113" s="67"/>
      <c r="G113" s="42" t="s">
        <v>361</v>
      </c>
      <c r="H113" s="128" t="s">
        <v>1902</v>
      </c>
      <c r="I113" s="43" t="s">
        <v>1976</v>
      </c>
      <c r="J113" s="43" t="s">
        <v>1977</v>
      </c>
      <c r="K113" s="43" t="s">
        <v>1978</v>
      </c>
      <c r="L113" s="121" t="s">
        <v>629</v>
      </c>
      <c r="M113" s="43" t="s">
        <v>1979</v>
      </c>
      <c r="N113" s="184" t="s">
        <v>545</v>
      </c>
      <c r="O113" s="184"/>
      <c r="P113" s="184"/>
      <c r="Q113" s="184" t="s">
        <v>539</v>
      </c>
      <c r="R113" s="184"/>
      <c r="S113" s="184" t="s">
        <v>535</v>
      </c>
      <c r="T113" s="187" t="s">
        <v>1980</v>
      </c>
      <c r="U113" s="184" t="e" cm="1">
        <f t="array" ref="U113">_xlfn.IFS(L113=#REF!,1,'GRI 101 '!L113=#REF!,0.5,'GRI 101 '!L113=#REF!,0,'GRI 101 '!L113=#REF!,0)</f>
        <v>#REF!</v>
      </c>
    </row>
    <row r="114" spans="1:21" ht="22.5" customHeight="1">
      <c r="A114" s="63" t="s">
        <v>1900</v>
      </c>
      <c r="B114" s="65" t="s">
        <v>405</v>
      </c>
      <c r="C114" s="64" t="s">
        <v>378</v>
      </c>
      <c r="D114" s="66" t="s">
        <v>1981</v>
      </c>
      <c r="E114" s="55" t="s">
        <v>360</v>
      </c>
      <c r="F114" s="67"/>
      <c r="G114" s="42" t="s">
        <v>361</v>
      </c>
      <c r="H114" s="128" t="s">
        <v>1902</v>
      </c>
      <c r="I114" s="43" t="s">
        <v>1982</v>
      </c>
      <c r="J114" s="43" t="s">
        <v>1983</v>
      </c>
      <c r="K114" s="43" t="s">
        <v>1984</v>
      </c>
      <c r="L114" s="121" t="s">
        <v>629</v>
      </c>
      <c r="M114" s="43" t="s">
        <v>1985</v>
      </c>
      <c r="N114" s="184" t="s">
        <v>545</v>
      </c>
      <c r="O114" s="184" t="s">
        <v>12</v>
      </c>
      <c r="P114" s="184" t="s">
        <v>1929</v>
      </c>
      <c r="Q114" s="184" t="s">
        <v>539</v>
      </c>
      <c r="R114" s="184"/>
      <c r="S114" s="184" t="s">
        <v>535</v>
      </c>
      <c r="T114" s="184" t="s">
        <v>1986</v>
      </c>
      <c r="U114" s="184" t="e" cm="1">
        <f t="array" ref="U114">_xlfn.IFS(L114=#REF!,1,'GRI 101 '!L114=#REF!,0.5,'GRI 101 '!L114=#REF!,0,'GRI 101 '!L114=#REF!,0)</f>
        <v>#REF!</v>
      </c>
    </row>
    <row r="115" spans="1:21" ht="74.150000000000006" customHeight="1">
      <c r="A115" s="63" t="s">
        <v>1900</v>
      </c>
      <c r="B115" s="65" t="s">
        <v>405</v>
      </c>
      <c r="C115" s="68"/>
      <c r="D115" s="66" t="s">
        <v>1987</v>
      </c>
      <c r="E115" s="55" t="s">
        <v>427</v>
      </c>
      <c r="F115" s="72" t="s">
        <v>1911</v>
      </c>
      <c r="G115" s="42" t="s">
        <v>361</v>
      </c>
      <c r="H115" s="43" t="s">
        <v>1988</v>
      </c>
      <c r="I115" s="162" t="s">
        <v>1989</v>
      </c>
      <c r="J115" s="43" t="s">
        <v>1990</v>
      </c>
      <c r="K115" s="43" t="s">
        <v>1991</v>
      </c>
      <c r="L115" s="121" t="s">
        <v>572</v>
      </c>
      <c r="M115" s="161" t="s">
        <v>1992</v>
      </c>
      <c r="N115" s="184" t="s">
        <v>539</v>
      </c>
      <c r="O115" s="184" t="s">
        <v>12</v>
      </c>
      <c r="P115" s="184"/>
      <c r="Q115" s="184" t="s">
        <v>545</v>
      </c>
      <c r="R115" s="184" t="s">
        <v>1993</v>
      </c>
      <c r="S115" s="184" t="s">
        <v>535</v>
      </c>
      <c r="T115" s="184"/>
      <c r="U115" s="184" t="e" cm="1">
        <f t="array" ref="U115">_xlfn.IFS(L115=#REF!,1,'GRI 101 '!L115=#REF!,0.5,'GRI 101 '!L115=#REF!,0,'GRI 101 '!L115=#REF!,0)</f>
        <v>#REF!</v>
      </c>
    </row>
    <row r="116" spans="1:21" ht="22.5" customHeight="1">
      <c r="A116" s="63" t="s">
        <v>1900</v>
      </c>
      <c r="B116" s="65" t="s">
        <v>405</v>
      </c>
      <c r="C116" s="68"/>
      <c r="D116" s="66" t="s">
        <v>1994</v>
      </c>
      <c r="E116" s="55" t="s">
        <v>360</v>
      </c>
      <c r="F116" s="67"/>
      <c r="G116" s="42" t="s">
        <v>361</v>
      </c>
      <c r="H116" s="128" t="s">
        <v>1995</v>
      </c>
      <c r="I116" s="162" t="s">
        <v>1996</v>
      </c>
      <c r="J116" s="43" t="s">
        <v>1997</v>
      </c>
      <c r="K116" s="43" t="s">
        <v>1991</v>
      </c>
      <c r="L116" s="121" t="s">
        <v>572</v>
      </c>
      <c r="M116" s="161" t="s">
        <v>1992</v>
      </c>
      <c r="N116" s="184" t="s">
        <v>539</v>
      </c>
      <c r="O116" s="184" t="s">
        <v>12</v>
      </c>
      <c r="P116" s="184"/>
      <c r="Q116" s="184" t="s">
        <v>545</v>
      </c>
      <c r="R116" s="184" t="s">
        <v>1998</v>
      </c>
      <c r="S116" s="184" t="s">
        <v>535</v>
      </c>
      <c r="T116" s="184"/>
      <c r="U116" s="184" t="e" cm="1">
        <f t="array" ref="U116">_xlfn.IFS(L116=#REF!,1,'GRI 101 '!L116=#REF!,0.5,'GRI 101 '!L116=#REF!,0,'GRI 101 '!L116=#REF!,0)</f>
        <v>#REF!</v>
      </c>
    </row>
    <row r="117" spans="1:21" ht="22.5" customHeight="1">
      <c r="A117" s="63" t="s">
        <v>1900</v>
      </c>
      <c r="B117" s="64" t="s">
        <v>408</v>
      </c>
      <c r="C117" s="65" t="s">
        <v>374</v>
      </c>
      <c r="D117" s="66" t="s">
        <v>1999</v>
      </c>
      <c r="E117" s="55" t="s">
        <v>360</v>
      </c>
      <c r="F117" s="67"/>
      <c r="G117" s="42" t="s">
        <v>361</v>
      </c>
      <c r="H117" s="128" t="s">
        <v>1902</v>
      </c>
      <c r="I117" s="48">
        <v>11.3</v>
      </c>
      <c r="J117" s="43" t="s">
        <v>572</v>
      </c>
      <c r="K117" s="43" t="s">
        <v>2000</v>
      </c>
      <c r="L117" s="121" t="s">
        <v>6</v>
      </c>
      <c r="M117" s="43" t="s">
        <v>2001</v>
      </c>
      <c r="N117" s="184" t="s">
        <v>540</v>
      </c>
      <c r="O117" s="184"/>
      <c r="P117" s="184"/>
      <c r="Q117" s="184" t="s">
        <v>539</v>
      </c>
      <c r="R117" s="184"/>
      <c r="S117" s="184" t="s">
        <v>535</v>
      </c>
      <c r="T117" s="184" t="s">
        <v>2002</v>
      </c>
      <c r="U117" s="184" t="e" cm="1">
        <f t="array" ref="U117">_xlfn.IFS(L117=#REF!,1,'GRI 101 '!L117=#REF!,0.5,'GRI 101 '!L117=#REF!,0,'GRI 101 '!L117=#REF!,0)</f>
        <v>#REF!</v>
      </c>
    </row>
    <row r="118" spans="1:21" ht="22.5" customHeight="1">
      <c r="A118" s="63" t="s">
        <v>1900</v>
      </c>
      <c r="B118" s="64" t="s">
        <v>408</v>
      </c>
      <c r="C118" s="65" t="s">
        <v>376</v>
      </c>
      <c r="D118" s="66" t="s">
        <v>2003</v>
      </c>
      <c r="E118" s="55" t="s">
        <v>360</v>
      </c>
      <c r="F118" s="67"/>
      <c r="G118" s="42" t="s">
        <v>361</v>
      </c>
      <c r="H118" s="128" t="s">
        <v>1902</v>
      </c>
      <c r="I118" s="43" t="s">
        <v>2004</v>
      </c>
      <c r="J118" s="43" t="s">
        <v>2005</v>
      </c>
      <c r="K118" s="43" t="s">
        <v>2006</v>
      </c>
      <c r="L118" s="121" t="s">
        <v>629</v>
      </c>
      <c r="M118" s="121" t="s">
        <v>2007</v>
      </c>
      <c r="N118" s="184" t="s">
        <v>545</v>
      </c>
      <c r="O118" s="184"/>
      <c r="P118" s="184"/>
      <c r="Q118" s="184" t="s">
        <v>539</v>
      </c>
      <c r="R118" s="184"/>
      <c r="S118" s="184" t="s">
        <v>535</v>
      </c>
      <c r="T118" s="184" t="s">
        <v>2008</v>
      </c>
      <c r="U118" s="184" t="e" cm="1">
        <f t="array" ref="U118">_xlfn.IFS(L118=#REF!,1,'GRI 101 '!L118=#REF!,0.5,'GRI 101 '!L118=#REF!,0,'GRI 101 '!L118=#REF!,0)</f>
        <v>#REF!</v>
      </c>
    </row>
    <row r="119" spans="1:21" ht="22.5" customHeight="1">
      <c r="A119" s="63" t="s">
        <v>1900</v>
      </c>
      <c r="B119" s="64" t="s">
        <v>408</v>
      </c>
      <c r="C119" s="65" t="s">
        <v>376</v>
      </c>
      <c r="D119" s="66" t="s">
        <v>2009</v>
      </c>
      <c r="E119" s="55" t="s">
        <v>360</v>
      </c>
      <c r="F119" s="67"/>
      <c r="G119" s="42" t="s">
        <v>361</v>
      </c>
      <c r="H119" s="128" t="s">
        <v>1902</v>
      </c>
      <c r="I119" s="43" t="s">
        <v>2010</v>
      </c>
      <c r="J119" s="43" t="s">
        <v>1160</v>
      </c>
      <c r="K119" s="43" t="s">
        <v>2011</v>
      </c>
      <c r="L119" s="121" t="s">
        <v>667</v>
      </c>
      <c r="M119" s="43" t="s">
        <v>2012</v>
      </c>
      <c r="N119" s="184" t="s">
        <v>545</v>
      </c>
      <c r="O119" s="184" t="s">
        <v>570</v>
      </c>
      <c r="P119" s="184"/>
      <c r="Q119" s="184" t="s">
        <v>539</v>
      </c>
      <c r="R119" s="184" t="s">
        <v>2013</v>
      </c>
      <c r="S119" s="184" t="s">
        <v>535</v>
      </c>
      <c r="T119" s="184" t="s">
        <v>2014</v>
      </c>
      <c r="U119" s="184" t="e" cm="1">
        <f t="array" ref="U119">_xlfn.IFS(L119=#REF!,1,'GRI 101 '!L119=#REF!,0.5,'GRI 101 '!L119=#REF!,0,'GRI 101 '!L119=#REF!,0)</f>
        <v>#REF!</v>
      </c>
    </row>
    <row r="120" spans="1:21" ht="22.5" customHeight="1">
      <c r="A120" s="63" t="s">
        <v>1900</v>
      </c>
      <c r="B120" s="64" t="s">
        <v>408</v>
      </c>
      <c r="C120" s="65" t="s">
        <v>376</v>
      </c>
      <c r="D120" s="66" t="s">
        <v>2015</v>
      </c>
      <c r="E120" s="55" t="s">
        <v>360</v>
      </c>
      <c r="F120" s="67"/>
      <c r="G120" s="42" t="s">
        <v>361</v>
      </c>
      <c r="H120" s="128" t="s">
        <v>1902</v>
      </c>
      <c r="I120" s="43" t="s">
        <v>2016</v>
      </c>
      <c r="J120" s="43" t="s">
        <v>2017</v>
      </c>
      <c r="K120" s="43" t="s">
        <v>2018</v>
      </c>
      <c r="L120" s="121" t="s">
        <v>667</v>
      </c>
      <c r="M120" s="121"/>
      <c r="N120" s="184" t="s">
        <v>545</v>
      </c>
      <c r="O120" s="184" t="s">
        <v>12</v>
      </c>
      <c r="P120" s="184" t="s">
        <v>2019</v>
      </c>
      <c r="Q120" s="184" t="s">
        <v>539</v>
      </c>
      <c r="R120" s="184" t="s">
        <v>2020</v>
      </c>
      <c r="S120" s="184" t="s">
        <v>535</v>
      </c>
      <c r="T120" s="184"/>
      <c r="U120" s="184" t="e" cm="1">
        <f t="array" ref="U120">_xlfn.IFS(L120=#REF!,1,'GRI 101 '!L120=#REF!,0.5,'GRI 101 '!L120=#REF!,0,'GRI 101 '!L120=#REF!,0)</f>
        <v>#REF!</v>
      </c>
    </row>
    <row r="121" spans="1:21" ht="22.5" customHeight="1">
      <c r="A121" s="63" t="s">
        <v>1900</v>
      </c>
      <c r="B121" s="64" t="s">
        <v>408</v>
      </c>
      <c r="C121" s="64" t="s">
        <v>378</v>
      </c>
      <c r="D121" s="66" t="s">
        <v>2021</v>
      </c>
      <c r="E121" s="55" t="s">
        <v>360</v>
      </c>
      <c r="F121" s="67"/>
      <c r="G121" s="42" t="s">
        <v>361</v>
      </c>
      <c r="H121" s="128" t="s">
        <v>1902</v>
      </c>
      <c r="I121" s="43" t="s">
        <v>2022</v>
      </c>
      <c r="J121" s="43" t="s">
        <v>2023</v>
      </c>
      <c r="K121" s="43" t="s">
        <v>2024</v>
      </c>
      <c r="L121" s="121" t="s">
        <v>629</v>
      </c>
      <c r="M121" s="121" t="s">
        <v>2025</v>
      </c>
      <c r="N121" s="184" t="s">
        <v>545</v>
      </c>
      <c r="O121" s="184" t="s">
        <v>12</v>
      </c>
      <c r="P121" s="184" t="s">
        <v>2026</v>
      </c>
      <c r="Q121" s="184" t="s">
        <v>539</v>
      </c>
      <c r="R121" s="184" t="s">
        <v>2013</v>
      </c>
      <c r="S121" s="184" t="s">
        <v>535</v>
      </c>
      <c r="T121" s="185" t="s">
        <v>2027</v>
      </c>
      <c r="U121" s="184" t="e" cm="1">
        <f t="array" ref="U121">_xlfn.IFS(L121=#REF!,1,'GRI 101 '!L121=#REF!,0.5,'GRI 101 '!L121=#REF!,0,'GRI 101 '!L121=#REF!,0)</f>
        <v>#REF!</v>
      </c>
    </row>
    <row r="122" spans="1:21" ht="22.5" customHeight="1">
      <c r="A122" s="63" t="s">
        <v>1900</v>
      </c>
      <c r="B122" s="64" t="s">
        <v>408</v>
      </c>
      <c r="C122" s="65" t="s">
        <v>382</v>
      </c>
      <c r="D122" s="66" t="s">
        <v>2028</v>
      </c>
      <c r="E122" s="55" t="s">
        <v>360</v>
      </c>
      <c r="F122" s="67"/>
      <c r="G122" s="42" t="s">
        <v>361</v>
      </c>
      <c r="H122" s="128" t="s">
        <v>1902</v>
      </c>
      <c r="I122" s="121" t="s">
        <v>2029</v>
      </c>
      <c r="J122" s="43" t="s">
        <v>2030</v>
      </c>
      <c r="K122" s="43" t="s">
        <v>2031</v>
      </c>
      <c r="L122" s="121" t="s">
        <v>629</v>
      </c>
      <c r="M122" s="43" t="s">
        <v>2032</v>
      </c>
      <c r="N122" s="184" t="s">
        <v>539</v>
      </c>
      <c r="O122" s="184" t="s">
        <v>570</v>
      </c>
      <c r="P122" s="185" t="s">
        <v>2033</v>
      </c>
      <c r="Q122" s="184" t="s">
        <v>545</v>
      </c>
      <c r="R122" s="184" t="s">
        <v>2034</v>
      </c>
      <c r="S122" s="184" t="s">
        <v>535</v>
      </c>
      <c r="T122" s="184" t="s">
        <v>2035</v>
      </c>
      <c r="U122" s="184" t="e" cm="1">
        <f t="array" ref="U122">_xlfn.IFS(L122=#REF!,1,'GRI 101 '!L122=#REF!,0.5,'GRI 101 '!L122=#REF!,0,'GRI 101 '!L122=#REF!,0)</f>
        <v>#REF!</v>
      </c>
    </row>
    <row r="123" spans="1:21" ht="70.5" customHeight="1">
      <c r="A123" s="63" t="s">
        <v>1900</v>
      </c>
      <c r="B123" s="64" t="s">
        <v>408</v>
      </c>
      <c r="C123" s="68"/>
      <c r="D123" s="66" t="s">
        <v>2036</v>
      </c>
      <c r="E123" s="55" t="s">
        <v>427</v>
      </c>
      <c r="F123" s="72" t="s">
        <v>1911</v>
      </c>
      <c r="G123" s="42" t="s">
        <v>361</v>
      </c>
      <c r="H123" s="43" t="s">
        <v>2037</v>
      </c>
      <c r="I123" s="43" t="s">
        <v>2038</v>
      </c>
      <c r="J123" s="43" t="s">
        <v>2039</v>
      </c>
      <c r="K123" s="43" t="s">
        <v>2040</v>
      </c>
      <c r="L123" s="121" t="s">
        <v>572</v>
      </c>
      <c r="M123" s="161" t="s">
        <v>1992</v>
      </c>
      <c r="N123" s="184" t="s">
        <v>539</v>
      </c>
      <c r="O123" s="184" t="s">
        <v>12</v>
      </c>
      <c r="P123" s="184" t="s">
        <v>2041</v>
      </c>
      <c r="Q123" s="184" t="s">
        <v>545</v>
      </c>
      <c r="R123" s="185" t="s">
        <v>2042</v>
      </c>
      <c r="S123" s="184" t="s">
        <v>535</v>
      </c>
      <c r="T123" s="184"/>
      <c r="U123" s="184" t="e" cm="1">
        <f t="array" ref="U123">_xlfn.IFS(L123=#REF!,1,'GRI 101 '!L123=#REF!,0.5,'GRI 101 '!L123=#REF!,0,'GRI 101 '!L123=#REF!,0)</f>
        <v>#REF!</v>
      </c>
    </row>
    <row r="124" spans="1:21" ht="22.5" customHeight="1">
      <c r="A124" s="63" t="s">
        <v>1900</v>
      </c>
      <c r="B124" s="64" t="s">
        <v>408</v>
      </c>
      <c r="C124" s="68"/>
      <c r="D124" s="66" t="s">
        <v>2043</v>
      </c>
      <c r="E124" s="55" t="s">
        <v>360</v>
      </c>
      <c r="F124" s="67"/>
      <c r="G124" s="42" t="s">
        <v>361</v>
      </c>
      <c r="H124" s="43" t="s">
        <v>2037</v>
      </c>
      <c r="I124" s="43" t="s">
        <v>2044</v>
      </c>
      <c r="J124" s="43" t="s">
        <v>2045</v>
      </c>
      <c r="K124" s="43" t="s">
        <v>2040</v>
      </c>
      <c r="L124" s="121" t="s">
        <v>572</v>
      </c>
      <c r="M124" s="161" t="s">
        <v>1992</v>
      </c>
      <c r="N124" s="184" t="s">
        <v>539</v>
      </c>
      <c r="O124" s="184" t="s">
        <v>12</v>
      </c>
      <c r="P124" s="184" t="s">
        <v>2041</v>
      </c>
      <c r="Q124" s="184" t="s">
        <v>545</v>
      </c>
      <c r="R124" s="185" t="s">
        <v>2046</v>
      </c>
      <c r="S124" s="184" t="s">
        <v>535</v>
      </c>
      <c r="T124" s="184"/>
      <c r="U124" s="184" t="e" cm="1">
        <f t="array" ref="U124">_xlfn.IFS(L124=#REF!,1,'GRI 101 '!L124=#REF!,0.5,'GRI 101 '!L124=#REF!,0,'GRI 101 '!L124=#REF!,0)</f>
        <v>#REF!</v>
      </c>
    </row>
    <row r="125" spans="1:21" ht="22.5" customHeight="1">
      <c r="A125" s="63" t="s">
        <v>1900</v>
      </c>
      <c r="B125" s="64" t="s">
        <v>410</v>
      </c>
      <c r="C125" s="68"/>
      <c r="D125" s="66" t="s">
        <v>2047</v>
      </c>
      <c r="E125" s="55" t="s">
        <v>360</v>
      </c>
      <c r="F125" s="67"/>
      <c r="G125" s="42" t="s">
        <v>361</v>
      </c>
      <c r="H125" s="128" t="s">
        <v>1902</v>
      </c>
      <c r="I125" s="43" t="s">
        <v>2048</v>
      </c>
      <c r="J125" s="43" t="s">
        <v>2049</v>
      </c>
      <c r="K125" s="43" t="s">
        <v>2050</v>
      </c>
      <c r="L125" s="121" t="s">
        <v>629</v>
      </c>
      <c r="M125" s="121" t="s">
        <v>2051</v>
      </c>
      <c r="N125" s="184" t="s">
        <v>535</v>
      </c>
      <c r="O125" s="184" t="s">
        <v>12</v>
      </c>
      <c r="P125" s="184"/>
      <c r="Q125" s="184" t="s">
        <v>545</v>
      </c>
      <c r="R125" s="184" t="s">
        <v>2052</v>
      </c>
      <c r="S125" s="184" t="s">
        <v>535</v>
      </c>
      <c r="T125" s="184"/>
      <c r="U125" s="184" t="e" cm="1">
        <f t="array" ref="U125">_xlfn.IFS(L125=#REF!,1,'GRI 101 '!L125=#REF!,0.5,'GRI 101 '!L125=#REF!,0,'GRI 101 '!L125=#REF!,0)</f>
        <v>#REF!</v>
      </c>
    </row>
    <row r="126" spans="1:21" ht="22.5" customHeight="1">
      <c r="A126" s="63" t="s">
        <v>1900</v>
      </c>
      <c r="B126" s="64" t="s">
        <v>410</v>
      </c>
      <c r="C126" s="68"/>
      <c r="D126" s="66" t="s">
        <v>2053</v>
      </c>
      <c r="E126" s="55" t="s">
        <v>360</v>
      </c>
      <c r="F126" s="67"/>
      <c r="G126" s="42" t="s">
        <v>361</v>
      </c>
      <c r="H126" s="128" t="s">
        <v>1902</v>
      </c>
      <c r="I126" s="43" t="s">
        <v>2048</v>
      </c>
      <c r="J126" s="121" t="s">
        <v>572</v>
      </c>
      <c r="K126" s="43" t="s">
        <v>2050</v>
      </c>
      <c r="L126" s="121" t="s">
        <v>6</v>
      </c>
      <c r="M126" s="121" t="s">
        <v>2054</v>
      </c>
      <c r="N126" s="184" t="s">
        <v>535</v>
      </c>
      <c r="O126" s="184" t="s">
        <v>12</v>
      </c>
      <c r="P126" s="184"/>
      <c r="Q126" s="184" t="s">
        <v>545</v>
      </c>
      <c r="R126" s="184" t="s">
        <v>2052</v>
      </c>
      <c r="S126" s="184" t="s">
        <v>535</v>
      </c>
      <c r="T126" s="184"/>
      <c r="U126" s="184" t="e" cm="1">
        <f t="array" ref="U126">_xlfn.IFS(L126=#REF!,1,'GRI 101 '!L126=#REF!,0.5,'GRI 101 '!L126=#REF!,0,'GRI 101 '!L126=#REF!,0)</f>
        <v>#REF!</v>
      </c>
    </row>
    <row r="127" spans="1:21" ht="70.5" customHeight="1">
      <c r="A127" s="137" t="s">
        <v>1900</v>
      </c>
      <c r="B127" s="138" t="s">
        <v>410</v>
      </c>
      <c r="C127" s="139"/>
      <c r="D127" s="132" t="s">
        <v>2055</v>
      </c>
      <c r="E127" s="140" t="s">
        <v>427</v>
      </c>
      <c r="F127" s="141" t="s">
        <v>1911</v>
      </c>
      <c r="G127" s="142" t="s">
        <v>361</v>
      </c>
      <c r="H127" s="126" t="s">
        <v>2056</v>
      </c>
      <c r="I127" s="144">
        <v>11.2</v>
      </c>
      <c r="J127" s="122" t="s">
        <v>572</v>
      </c>
      <c r="K127" s="43" t="s">
        <v>2057</v>
      </c>
      <c r="L127" s="122" t="s">
        <v>572</v>
      </c>
      <c r="M127" s="161" t="s">
        <v>1992</v>
      </c>
      <c r="N127" s="186" t="s">
        <v>535</v>
      </c>
      <c r="O127" s="184" t="s">
        <v>12</v>
      </c>
      <c r="P127" s="184"/>
      <c r="Q127" s="184" t="s">
        <v>545</v>
      </c>
      <c r="R127" s="184" t="s">
        <v>2058</v>
      </c>
      <c r="S127" s="184" t="s">
        <v>535</v>
      </c>
      <c r="T127" s="184"/>
      <c r="U127" s="184" t="e" cm="1">
        <f t="array" ref="U127">_xlfn.IFS(L127=#REF!,1,'GRI 101 '!L127=#REF!,0.5,'GRI 101 '!L127=#REF!,0,'GRI 101 '!L127=#REF!,0)</f>
        <v>#REF!</v>
      </c>
    </row>
    <row r="128" spans="1:21" ht="22.5" customHeight="1">
      <c r="A128" s="137" t="s">
        <v>1900</v>
      </c>
      <c r="B128" s="138" t="s">
        <v>410</v>
      </c>
      <c r="C128" s="139"/>
      <c r="D128" s="132" t="s">
        <v>2059</v>
      </c>
      <c r="E128" s="140" t="s">
        <v>360</v>
      </c>
      <c r="F128" s="143"/>
      <c r="G128" s="142" t="s">
        <v>361</v>
      </c>
      <c r="H128" s="128" t="s">
        <v>2060</v>
      </c>
      <c r="I128" s="144">
        <v>11.2</v>
      </c>
      <c r="J128" s="122" t="s">
        <v>572</v>
      </c>
      <c r="K128" s="43" t="s">
        <v>2057</v>
      </c>
      <c r="L128" s="122" t="s">
        <v>572</v>
      </c>
      <c r="M128" s="161" t="s">
        <v>1992</v>
      </c>
      <c r="N128" s="186" t="s">
        <v>535</v>
      </c>
      <c r="O128" s="184" t="s">
        <v>12</v>
      </c>
      <c r="P128" s="184"/>
      <c r="Q128" s="184" t="s">
        <v>545</v>
      </c>
      <c r="R128" s="184" t="s">
        <v>2058</v>
      </c>
      <c r="S128" s="184" t="s">
        <v>535</v>
      </c>
      <c r="T128" s="184"/>
      <c r="U128" s="184" t="e" cm="1">
        <f t="array" ref="U128">_xlfn.IFS(L128=#REF!,1,'GRI 101 '!L128=#REF!,0.5,'GRI 101 '!L128=#REF!,0,'GRI 101 '!L128=#REF!,0)</f>
        <v>#REF!</v>
      </c>
    </row>
    <row r="129" spans="1:21" s="146" customFormat="1" ht="70.5" customHeight="1">
      <c r="A129" s="137" t="s">
        <v>1900</v>
      </c>
      <c r="B129" s="138"/>
      <c r="C129" s="139"/>
      <c r="D129" s="132" t="s">
        <v>2061</v>
      </c>
      <c r="E129" s="140" t="s">
        <v>427</v>
      </c>
      <c r="F129" s="141" t="s">
        <v>1911</v>
      </c>
      <c r="G129" s="142" t="s">
        <v>361</v>
      </c>
      <c r="H129" s="126" t="s">
        <v>2062</v>
      </c>
      <c r="I129" s="126" t="s">
        <v>571</v>
      </c>
      <c r="J129" s="122" t="s">
        <v>571</v>
      </c>
      <c r="K129" s="126" t="s">
        <v>571</v>
      </c>
      <c r="L129" s="122" t="s">
        <v>572</v>
      </c>
      <c r="M129" s="126" t="s">
        <v>2063</v>
      </c>
      <c r="N129" s="186" t="s">
        <v>535</v>
      </c>
      <c r="O129" s="186" t="s">
        <v>12</v>
      </c>
      <c r="P129" s="187" t="s">
        <v>2064</v>
      </c>
      <c r="Q129" s="186" t="s">
        <v>539</v>
      </c>
      <c r="R129" s="187" t="s">
        <v>2065</v>
      </c>
      <c r="S129" s="186" t="s">
        <v>535</v>
      </c>
      <c r="T129" s="186"/>
      <c r="U129" s="184" t="e" cm="1">
        <f t="array" ref="U129">_xlfn.IFS(L129=#REF!,1,'GRI 101 '!L129=#REF!,0.5,'GRI 101 '!L129=#REF!,0,'GRI 101 '!L129=#REF!,0)</f>
        <v>#REF!</v>
      </c>
    </row>
    <row r="130" spans="1:21" s="146" customFormat="1" ht="31.5">
      <c r="A130" s="137" t="s">
        <v>1900</v>
      </c>
      <c r="B130" s="138"/>
      <c r="C130" s="139"/>
      <c r="D130" s="132" t="s">
        <v>2066</v>
      </c>
      <c r="E130" s="140" t="s">
        <v>360</v>
      </c>
      <c r="F130" s="143"/>
      <c r="G130" s="142" t="s">
        <v>361</v>
      </c>
      <c r="H130" s="128" t="s">
        <v>2067</v>
      </c>
      <c r="I130" s="126" t="s">
        <v>571</v>
      </c>
      <c r="J130" s="122" t="s">
        <v>571</v>
      </c>
      <c r="K130" s="126" t="s">
        <v>571</v>
      </c>
      <c r="L130" s="122" t="s">
        <v>572</v>
      </c>
      <c r="M130" s="126" t="s">
        <v>2063</v>
      </c>
      <c r="N130" s="186" t="s">
        <v>535</v>
      </c>
      <c r="O130" s="186" t="s">
        <v>12</v>
      </c>
      <c r="P130" s="187" t="s">
        <v>2064</v>
      </c>
      <c r="Q130" s="186" t="s">
        <v>539</v>
      </c>
      <c r="R130" s="186" t="s">
        <v>2068</v>
      </c>
      <c r="S130" s="186" t="s">
        <v>535</v>
      </c>
      <c r="T130" s="186"/>
      <c r="U130" s="184" t="e" cm="1">
        <f t="array" ref="U130">_xlfn.IFS(L130=#REF!,1,'GRI 101 '!L130=#REF!,0.5,'GRI 101 '!L130=#REF!,0,'GRI 101 '!L130=#REF!,0)</f>
        <v>#REF!</v>
      </c>
    </row>
  </sheetData>
  <autoFilter ref="A2:U130" xr:uid="{D51A6797-E2E0-4FA1-9083-146F6D8E4777}"/>
  <phoneticPr fontId="16" type="noConversion"/>
  <conditionalFormatting sqref="L2">
    <cfRule type="containsText" dxfId="2" priority="2" operator="containsText" text="No alignment">
      <formula>NOT(ISERROR(SEARCH("No alignment",L2)))</formula>
    </cfRule>
  </conditionalFormatting>
  <dataValidations count="2">
    <dataValidation allowBlank="1" showInputMessage="1" showErrorMessage="1" sqref="L2" xr:uid="{574F5E54-15FB-4262-B1CC-45D2064C0FB0}"/>
    <dataValidation type="list" allowBlank="1" showInputMessage="1" showErrorMessage="1" sqref="L3:L9 L11:L130" xr:uid="{095F9E52-EDEB-40B8-8104-C4C77213AFE4}">
      <formula1>#REF!</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5BE69-F7B2-4866-80DE-90EAFE6CFEC0}">
  <dimension ref="C2:K26"/>
  <sheetViews>
    <sheetView workbookViewId="0"/>
  </sheetViews>
  <sheetFormatPr defaultColWidth="8.84375" defaultRowHeight="15.5"/>
  <cols>
    <col min="1" max="2" width="8.84375" style="18"/>
    <col min="3" max="3" width="61.4609375" style="18" customWidth="1"/>
    <col min="4" max="4" width="11.4609375" style="18" customWidth="1"/>
    <col min="5" max="5" width="16.4609375" style="18" customWidth="1"/>
    <col min="6" max="6" width="24.4609375" style="18" customWidth="1"/>
    <col min="7" max="7" width="28.23046875" style="18" customWidth="1"/>
    <col min="8" max="8" width="14.23046875" style="18" customWidth="1"/>
    <col min="9" max="9" width="11.84375" style="18" customWidth="1"/>
    <col min="10" max="10" width="13.765625" style="18" customWidth="1"/>
    <col min="11" max="16384" width="8.84375" style="18"/>
  </cols>
  <sheetData>
    <row r="2" spans="3:11" ht="20">
      <c r="C2" s="593" t="s">
        <v>2069</v>
      </c>
      <c r="D2" s="593"/>
      <c r="E2" s="593"/>
      <c r="F2" s="593"/>
      <c r="G2" s="593"/>
      <c r="H2" s="593"/>
      <c r="I2" s="267"/>
      <c r="J2" s="267"/>
    </row>
    <row r="3" spans="3:11" ht="18">
      <c r="D3" s="130"/>
      <c r="E3" s="130"/>
      <c r="F3" s="130"/>
      <c r="G3" s="130"/>
      <c r="H3" s="130"/>
    </row>
    <row r="4" spans="3:11" ht="18">
      <c r="C4" s="258" t="s">
        <v>2070</v>
      </c>
      <c r="D4" s="244"/>
    </row>
    <row r="5" spans="3:11">
      <c r="C5" s="245" t="s">
        <v>1135</v>
      </c>
      <c r="D5" s="8">
        <f>E25</f>
        <v>96</v>
      </c>
      <c r="E5" s="7"/>
      <c r="F5" s="7"/>
      <c r="G5" s="7"/>
      <c r="H5" s="7"/>
      <c r="I5" s="7"/>
      <c r="J5" s="7"/>
      <c r="K5" s="7"/>
    </row>
    <row r="6" spans="3:11">
      <c r="C6" s="245" t="s">
        <v>1585</v>
      </c>
      <c r="D6" s="8">
        <f>I25</f>
        <v>0</v>
      </c>
      <c r="E6" s="7"/>
      <c r="F6" s="7"/>
      <c r="G6" s="7"/>
      <c r="H6" s="7"/>
      <c r="I6" s="7"/>
      <c r="J6" s="7"/>
      <c r="K6" s="7"/>
    </row>
    <row r="7" spans="3:11">
      <c r="C7" s="246" t="s">
        <v>1586</v>
      </c>
      <c r="D7" s="8" t="e">
        <f>SUM('GRI 101 '!U3:U98)</f>
        <v>#REF!</v>
      </c>
      <c r="E7" s="7"/>
      <c r="F7" s="7"/>
      <c r="G7" s="7"/>
      <c r="H7" s="7"/>
      <c r="I7" s="7"/>
      <c r="J7" s="7"/>
      <c r="K7" s="7"/>
    </row>
    <row r="8" spans="3:11">
      <c r="C8" s="246" t="s">
        <v>1136</v>
      </c>
      <c r="D8" s="8">
        <f>D5-D6</f>
        <v>96</v>
      </c>
      <c r="E8" s="7"/>
      <c r="F8" s="7"/>
      <c r="G8" s="7"/>
      <c r="H8" s="7"/>
      <c r="I8" s="7"/>
      <c r="J8" s="7"/>
      <c r="K8" s="7"/>
    </row>
    <row r="9" spans="3:11">
      <c r="C9" s="246" t="s">
        <v>1587</v>
      </c>
      <c r="D9" s="264" t="e">
        <f>D7/D8</f>
        <v>#REF!</v>
      </c>
      <c r="E9" s="7"/>
      <c r="F9" s="7"/>
      <c r="G9" s="7"/>
      <c r="H9" s="7"/>
      <c r="I9" s="7"/>
      <c r="J9" s="7"/>
      <c r="K9" s="7"/>
    </row>
    <row r="10" spans="3:11">
      <c r="C10" s="129"/>
      <c r="D10" s="7"/>
      <c r="E10" s="7"/>
      <c r="F10" s="7"/>
      <c r="G10" s="7"/>
      <c r="H10" s="7"/>
      <c r="I10" s="7"/>
      <c r="J10" s="7"/>
      <c r="K10" s="7"/>
    </row>
    <row r="11" spans="3:11">
      <c r="C11" s="246" t="s">
        <v>1588</v>
      </c>
      <c r="D11" s="8">
        <f>F25</f>
        <v>0</v>
      </c>
      <c r="E11" s="7"/>
      <c r="F11" s="7"/>
      <c r="G11" s="7"/>
      <c r="H11" s="7"/>
      <c r="I11" s="7"/>
      <c r="J11" s="7"/>
      <c r="K11" s="7"/>
    </row>
    <row r="12" spans="3:11">
      <c r="C12" s="246" t="s">
        <v>1589</v>
      </c>
      <c r="D12" s="8">
        <f>G25</f>
        <v>0</v>
      </c>
      <c r="E12" s="7"/>
      <c r="F12" s="7"/>
      <c r="G12" s="7"/>
      <c r="H12" s="7"/>
      <c r="I12" s="7"/>
      <c r="J12" s="7"/>
      <c r="K12" s="7"/>
    </row>
    <row r="13" spans="3:11">
      <c r="C13" s="246" t="s">
        <v>1590</v>
      </c>
      <c r="D13" s="8">
        <f>H25</f>
        <v>0</v>
      </c>
      <c r="E13" s="7"/>
      <c r="F13" s="7"/>
      <c r="G13" s="7"/>
      <c r="H13" s="7"/>
      <c r="I13" s="7"/>
      <c r="J13" s="7"/>
      <c r="K13" s="7"/>
    </row>
    <row r="14" spans="3:11">
      <c r="C14" s="246" t="s">
        <v>1591</v>
      </c>
      <c r="D14" s="8">
        <f>I25</f>
        <v>0</v>
      </c>
      <c r="E14" s="7"/>
      <c r="F14" s="7"/>
      <c r="G14" s="7"/>
      <c r="H14" s="7"/>
      <c r="I14" s="7"/>
      <c r="J14" s="7"/>
      <c r="K14" s="7"/>
    </row>
    <row r="15" spans="3:11">
      <c r="C15" s="7"/>
      <c r="D15" s="7"/>
      <c r="E15" s="7"/>
      <c r="F15" s="7"/>
      <c r="G15" s="7"/>
      <c r="H15" s="7"/>
      <c r="I15" s="7"/>
      <c r="J15" s="7"/>
      <c r="K15" s="7"/>
    </row>
    <row r="16" spans="3:11" s="236" customFormat="1" ht="14.5">
      <c r="C16" s="251" t="s">
        <v>1137</v>
      </c>
      <c r="D16" s="251" t="s">
        <v>630</v>
      </c>
      <c r="E16" s="251" t="s">
        <v>631</v>
      </c>
      <c r="F16" s="252" t="s">
        <v>1592</v>
      </c>
      <c r="G16" s="253" t="s">
        <v>1593</v>
      </c>
      <c r="H16" s="254" t="s">
        <v>6</v>
      </c>
      <c r="I16" s="255" t="s">
        <v>572</v>
      </c>
      <c r="J16" s="256" t="s">
        <v>1594</v>
      </c>
      <c r="K16" s="257"/>
    </row>
    <row r="17" spans="3:11">
      <c r="C17" s="20" t="s">
        <v>532</v>
      </c>
      <c r="D17" s="8" t="s">
        <v>357</v>
      </c>
      <c r="E17" s="8">
        <f>COUNTIF('GRI 101 '!A:A,Stats_101!D17)</f>
        <v>7</v>
      </c>
      <c r="F17" s="8">
        <f>COUNTIFS('GRI 101 '!A:A,Stats_101!D17,'GRI 101 '!L:L,#REF!)</f>
        <v>0</v>
      </c>
      <c r="G17" s="8">
        <f>COUNTIFS('GRI 101 '!$A:$A,Stats_101!D17,'GRI 101 '!L:L,#REF!)</f>
        <v>0</v>
      </c>
      <c r="H17" s="8">
        <f>COUNTIFS('GRI 101 '!$A:$A,Stats_101!D17,'GRI 101 '!$L:$L,#REF!)</f>
        <v>0</v>
      </c>
      <c r="I17" s="8">
        <f>COUNTIFS('GRI 101 '!$A:$A,Stats_101!D17,'GRI 101 '!$L:$L,#REF!)</f>
        <v>0</v>
      </c>
      <c r="J17" s="248">
        <f>(F17+(G17*0.5)+(H17*0))/(E17-I17)</f>
        <v>0</v>
      </c>
      <c r="K17" s="8" t="b">
        <f t="shared" ref="K17:K24" si="0">SUM(F17:I17)=E17</f>
        <v>0</v>
      </c>
    </row>
    <row r="18" spans="3:11">
      <c r="C18" s="20" t="s">
        <v>13</v>
      </c>
      <c r="D18" s="8" t="s">
        <v>218</v>
      </c>
      <c r="E18" s="8">
        <f>COUNTIF('GRI 101 '!A:A,Stats_101!D18)</f>
        <v>21</v>
      </c>
      <c r="F18" s="8">
        <f>COUNTIFS('GRI 101 '!A:A,Stats_101!D18,'GRI 101 '!L:L,#REF!)</f>
        <v>0</v>
      </c>
      <c r="G18" s="8">
        <f>COUNTIFS('GRI 101 '!$A:$A,Stats_101!D18,'GRI 101 '!L:L,#REF!)</f>
        <v>0</v>
      </c>
      <c r="H18" s="8">
        <f>COUNTIFS('GRI 101 '!$A:$A,Stats_101!D18,'GRI 101 '!$L:$L,#REF!)</f>
        <v>0</v>
      </c>
      <c r="I18" s="8">
        <f>COUNTIFS('GRI 101 '!$A:$A,Stats_101!D18,'GRI 101 '!$L:$L,#REF!)</f>
        <v>0</v>
      </c>
      <c r="J18" s="248">
        <f t="shared" ref="J18:J24" si="1">(F18+(G18*0.5)+(H18*0))/(E18-I18)</f>
        <v>0</v>
      </c>
      <c r="K18" s="8" t="b">
        <f t="shared" si="0"/>
        <v>0</v>
      </c>
    </row>
    <row r="19" spans="3:11">
      <c r="C19" s="20" t="s">
        <v>15</v>
      </c>
      <c r="D19" s="8" t="s">
        <v>254</v>
      </c>
      <c r="E19" s="8">
        <f>COUNTIF('GRI 101 '!A:A,Stats_101!D19)</f>
        <v>2</v>
      </c>
      <c r="F19" s="8">
        <f>COUNTIFS('GRI 101 '!A:A,Stats_101!D19,'GRI 101 '!L:L,#REF!)</f>
        <v>0</v>
      </c>
      <c r="G19" s="8">
        <f>COUNTIFS('GRI 101 '!$A:$A,Stats_101!D19,'GRI 101 '!L:L,#REF!)</f>
        <v>0</v>
      </c>
      <c r="H19" s="8">
        <f>COUNTIFS('GRI 101 '!$A:$A,Stats_101!D19,'GRI 101 '!$L:$L,#REF!)</f>
        <v>0</v>
      </c>
      <c r="I19" s="8">
        <f>COUNTIFS('GRI 101 '!$A:$A,Stats_101!D19,'GRI 101 '!$L:$L,#REF!)</f>
        <v>0</v>
      </c>
      <c r="J19" s="248">
        <f t="shared" si="1"/>
        <v>0</v>
      </c>
      <c r="K19" s="8" t="b">
        <f t="shared" si="0"/>
        <v>0</v>
      </c>
    </row>
    <row r="20" spans="3:11">
      <c r="C20" s="20" t="s">
        <v>17</v>
      </c>
      <c r="D20" s="8" t="s">
        <v>414</v>
      </c>
      <c r="E20" s="8">
        <f>COUNTIF('GRI 101 '!A:A,Stats_101!D20)</f>
        <v>1</v>
      </c>
      <c r="F20" s="8">
        <f>COUNTIFS('GRI 101 '!A:A,Stats_101!D20,'GRI 101 '!L:L,#REF!)</f>
        <v>0</v>
      </c>
      <c r="G20" s="8">
        <f>COUNTIFS('GRI 101 '!$A:$A,Stats_101!D20,'GRI 101 '!L:L,#REF!)</f>
        <v>0</v>
      </c>
      <c r="H20" s="8">
        <f>COUNTIFS('GRI 101 '!$A:$A,Stats_101!D20,'GRI 101 '!$L:$L,#REF!)</f>
        <v>0</v>
      </c>
      <c r="I20" s="8">
        <f>COUNTIFS('GRI 101 '!$A:$A,Stats_101!D20,'GRI 101 '!$L:$L,#REF!)</f>
        <v>0</v>
      </c>
      <c r="J20" s="248">
        <f t="shared" si="1"/>
        <v>0</v>
      </c>
      <c r="K20" s="8" t="b">
        <f t="shared" si="0"/>
        <v>0</v>
      </c>
    </row>
    <row r="21" spans="3:11">
      <c r="C21" s="20" t="s">
        <v>19</v>
      </c>
      <c r="D21" s="8" t="s">
        <v>262</v>
      </c>
      <c r="E21" s="8">
        <f>COUNTIF('GRI 101 '!A:A,Stats_101!D21)</f>
        <v>10</v>
      </c>
      <c r="F21" s="8">
        <f>COUNTIFS('GRI 101 '!A:A,Stats_101!D21,'GRI 101 '!L:L,#REF!)</f>
        <v>0</v>
      </c>
      <c r="G21" s="8">
        <f>COUNTIFS('GRI 101 '!$A:$A,Stats_101!D21,'GRI 101 '!L:L,#REF!)</f>
        <v>0</v>
      </c>
      <c r="H21" s="8">
        <f>COUNTIFS('GRI 101 '!$A:$A,Stats_101!D21,'GRI 101 '!$L:$L,#REF!)</f>
        <v>0</v>
      </c>
      <c r="I21" s="8">
        <f>COUNTIFS('GRI 101 '!$A:$A,Stats_101!D21,'GRI 101 '!$L:$L,#REF!)</f>
        <v>0</v>
      </c>
      <c r="J21" s="248">
        <f t="shared" si="1"/>
        <v>0</v>
      </c>
      <c r="K21" s="8" t="b">
        <f t="shared" si="0"/>
        <v>0</v>
      </c>
    </row>
    <row r="22" spans="3:11">
      <c r="C22" s="20" t="s">
        <v>2071</v>
      </c>
      <c r="D22" s="8" t="s">
        <v>281</v>
      </c>
      <c r="E22" s="8">
        <f>COUNTIF('GRI 101 '!A:A,Stats_101!D22)</f>
        <v>45</v>
      </c>
      <c r="F22" s="8">
        <f>COUNTIFS('GRI 101 '!A:A,Stats_101!D22,'GRI 101 '!L:L,#REF!)</f>
        <v>0</v>
      </c>
      <c r="G22" s="8">
        <f>COUNTIFS('GRI 101 '!$A:$A,Stats_101!D22,'GRI 101 '!L:L,#REF!)</f>
        <v>0</v>
      </c>
      <c r="H22" s="8">
        <f>COUNTIFS('GRI 101 '!$A:$A,Stats_101!D22,'GRI 101 '!$L:$L,#REF!)</f>
        <v>0</v>
      </c>
      <c r="I22" s="8">
        <f>COUNTIFS('GRI 101 '!$A:$A,Stats_101!D22,'GRI 101 '!$L:$L,#REF!)</f>
        <v>0</v>
      </c>
      <c r="J22" s="248">
        <f t="shared" si="1"/>
        <v>0</v>
      </c>
      <c r="K22" s="8" t="b">
        <f t="shared" si="0"/>
        <v>0</v>
      </c>
    </row>
    <row r="23" spans="3:11">
      <c r="C23" s="20" t="s">
        <v>23</v>
      </c>
      <c r="D23" s="8" t="s">
        <v>302</v>
      </c>
      <c r="E23" s="8">
        <f>COUNTIF('GRI 101 '!A:A,Stats_101!D23)</f>
        <v>6</v>
      </c>
      <c r="F23" s="8">
        <f>COUNTIFS('GRI 101 '!A:A,Stats_101!D23,'GRI 101 '!L:L,#REF!)</f>
        <v>0</v>
      </c>
      <c r="G23" s="8">
        <f>COUNTIFS('GRI 101 '!$A:$A,Stats_101!D23,'GRI 101 '!L:L,#REF!)</f>
        <v>0</v>
      </c>
      <c r="H23" s="8">
        <f>COUNTIFS('GRI 101 '!$A:$A,Stats_101!D23,'GRI 101 '!$L:$L,#REF!)</f>
        <v>0</v>
      </c>
      <c r="I23" s="8">
        <f>COUNTIFS('GRI 101 '!$A:$A,Stats_101!D23,'GRI 101 '!$L:$L,#REF!)</f>
        <v>0</v>
      </c>
      <c r="J23" s="248">
        <f t="shared" si="1"/>
        <v>0</v>
      </c>
      <c r="K23" s="8" t="b">
        <f t="shared" si="0"/>
        <v>0</v>
      </c>
    </row>
    <row r="24" spans="3:11">
      <c r="C24" s="8" t="s">
        <v>26</v>
      </c>
      <c r="D24" s="8" t="s">
        <v>313</v>
      </c>
      <c r="E24" s="8">
        <f>COUNTIF('GRI 101 '!A:A,Stats_101!D24)</f>
        <v>4</v>
      </c>
      <c r="F24" s="8">
        <f>COUNTIFS('GRI 101 '!A:A,Stats_101!D24,'GRI 101 '!L:L,#REF!)</f>
        <v>0</v>
      </c>
      <c r="G24" s="8">
        <f>COUNTIFS('GRI 101 '!$A:$A,Stats_101!D24,'GRI 101 '!L:L,#REF!)</f>
        <v>0</v>
      </c>
      <c r="H24" s="8">
        <f>COUNTIFS('GRI 101 '!$A:$A,Stats_101!D24,'GRI 101 '!$L:$L,#REF!)</f>
        <v>0</v>
      </c>
      <c r="I24" s="8">
        <f>COUNTIFS('GRI 101 '!$A:$A,Stats_101!D24,'GRI 101 '!$L:$L,#REF!)</f>
        <v>0</v>
      </c>
      <c r="J24" s="248">
        <f t="shared" si="1"/>
        <v>0</v>
      </c>
      <c r="K24" s="8" t="b">
        <f t="shared" si="0"/>
        <v>0</v>
      </c>
    </row>
    <row r="25" spans="3:11" s="236" customFormat="1" ht="14.5">
      <c r="C25" s="257"/>
      <c r="D25" s="257"/>
      <c r="E25" s="259">
        <f>SUM(E17:E24)</f>
        <v>96</v>
      </c>
      <c r="F25" s="259">
        <f>SUM(F17:F24)</f>
        <v>0</v>
      </c>
      <c r="G25" s="259">
        <f>SUM(G17:G24)</f>
        <v>0</v>
      </c>
      <c r="H25" s="259">
        <f>SUM(H17:H24)</f>
        <v>0</v>
      </c>
      <c r="I25" s="260">
        <f>SUM(I17:I24)</f>
        <v>0</v>
      </c>
      <c r="J25" s="349">
        <f>(F25+(G25*0.5)+(H25*0))/(E25-I25)</f>
        <v>0</v>
      </c>
      <c r="K25" s="257"/>
    </row>
    <row r="26" spans="3:11">
      <c r="C26" s="7"/>
      <c r="D26" s="7"/>
      <c r="E26" s="7"/>
      <c r="F26" s="7">
        <f>9</f>
        <v>9</v>
      </c>
      <c r="G26" s="7">
        <f>G25*0.5</f>
        <v>0</v>
      </c>
      <c r="H26" s="7"/>
      <c r="I26" s="7"/>
      <c r="J26" s="7"/>
      <c r="K26" s="7"/>
    </row>
  </sheetData>
  <mergeCells count="1">
    <mergeCell ref="C2:H2"/>
  </mergeCells>
  <phoneticPr fontId="16"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D8DE-FB4C-485A-8764-F94D47C92595}">
  <dimension ref="C2:K28"/>
  <sheetViews>
    <sheetView workbookViewId="0"/>
  </sheetViews>
  <sheetFormatPr defaultColWidth="8.84375" defaultRowHeight="15.5"/>
  <cols>
    <col min="1" max="2" width="8.84375" style="18"/>
    <col min="3" max="3" width="61.4609375" style="18" customWidth="1"/>
    <col min="4" max="4" width="11.4609375" style="18" customWidth="1"/>
    <col min="5" max="5" width="16.4609375" style="18" customWidth="1"/>
    <col min="6" max="6" width="23.765625" style="18" customWidth="1"/>
    <col min="7" max="7" width="27.23046875" style="18" customWidth="1"/>
    <col min="8" max="8" width="13.84375" style="18" customWidth="1"/>
    <col min="9" max="9" width="11.84375" style="18" customWidth="1"/>
    <col min="10" max="10" width="12.84375" style="18" customWidth="1"/>
    <col min="11" max="16384" width="8.84375" style="18"/>
  </cols>
  <sheetData>
    <row r="2" spans="3:11" ht="20">
      <c r="C2" s="593" t="s">
        <v>2069</v>
      </c>
      <c r="D2" s="593"/>
      <c r="E2" s="593"/>
      <c r="F2" s="593"/>
      <c r="G2" s="593"/>
      <c r="H2" s="593"/>
      <c r="I2" s="267"/>
      <c r="J2" s="267"/>
    </row>
    <row r="3" spans="3:11" ht="18">
      <c r="D3" s="130"/>
      <c r="E3" s="130"/>
      <c r="F3" s="130"/>
      <c r="G3" s="130"/>
      <c r="H3" s="130"/>
    </row>
    <row r="4" spans="3:11" ht="18">
      <c r="C4" s="263" t="s">
        <v>2072</v>
      </c>
      <c r="D4" s="241"/>
    </row>
    <row r="5" spans="3:11">
      <c r="C5" s="242" t="s">
        <v>1135</v>
      </c>
      <c r="D5" s="8">
        <v>135</v>
      </c>
      <c r="E5" s="7" t="s">
        <v>2073</v>
      </c>
      <c r="F5" s="7"/>
      <c r="G5" s="7"/>
      <c r="H5" s="7"/>
      <c r="I5" s="7"/>
      <c r="J5" s="7"/>
      <c r="K5" s="7"/>
    </row>
    <row r="6" spans="3:11">
      <c r="C6" s="242" t="s">
        <v>1585</v>
      </c>
      <c r="D6" s="8">
        <f>COUNTIF('GRI Climate Change (draft)'!L:L,"N/A")</f>
        <v>13</v>
      </c>
      <c r="E6" s="7"/>
      <c r="F6" s="7"/>
      <c r="G6" s="7"/>
      <c r="H6" s="7"/>
      <c r="I6" s="7"/>
      <c r="J6" s="7"/>
      <c r="K6" s="7"/>
    </row>
    <row r="7" spans="3:11">
      <c r="C7" s="243" t="s">
        <v>1586</v>
      </c>
      <c r="D7" s="8">
        <f>SUM('GRI Climate Change (draft)'!U2:U136)</f>
        <v>75</v>
      </c>
      <c r="E7" s="7"/>
      <c r="F7" s="7"/>
      <c r="G7" s="7"/>
      <c r="H7" s="7"/>
      <c r="I7" s="7"/>
      <c r="J7" s="7"/>
      <c r="K7" s="7"/>
    </row>
    <row r="8" spans="3:11">
      <c r="C8" s="243" t="s">
        <v>1136</v>
      </c>
      <c r="D8" s="8">
        <f>D5-D6</f>
        <v>122</v>
      </c>
      <c r="E8" s="7"/>
      <c r="F8" s="7"/>
      <c r="G8" s="7"/>
      <c r="H8" s="7"/>
      <c r="I8" s="7"/>
      <c r="J8" s="7"/>
      <c r="K8" s="7"/>
    </row>
    <row r="9" spans="3:11">
      <c r="C9" s="243" t="s">
        <v>1587</v>
      </c>
      <c r="D9" s="248">
        <f>D7/D8</f>
        <v>0.61475409836065575</v>
      </c>
      <c r="E9" s="7"/>
      <c r="F9" s="7"/>
      <c r="G9" s="7"/>
      <c r="H9" s="7"/>
      <c r="I9" s="7"/>
      <c r="J9" s="7"/>
      <c r="K9" s="7"/>
    </row>
    <row r="10" spans="3:11">
      <c r="C10" s="129"/>
      <c r="D10" s="7"/>
      <c r="E10" s="7"/>
      <c r="F10" s="7"/>
      <c r="G10" s="7"/>
      <c r="H10" s="7"/>
      <c r="I10" s="7"/>
      <c r="J10" s="7"/>
      <c r="K10" s="7"/>
    </row>
    <row r="11" spans="3:11">
      <c r="C11" s="243" t="s">
        <v>1588</v>
      </c>
      <c r="D11" s="8">
        <f>SUM(F17:F26)</f>
        <v>62</v>
      </c>
      <c r="E11" s="7"/>
      <c r="F11" s="7"/>
      <c r="G11" s="7"/>
      <c r="H11" s="7"/>
      <c r="I11" s="7"/>
      <c r="J11" s="7"/>
      <c r="K11" s="7"/>
    </row>
    <row r="12" spans="3:11">
      <c r="C12" s="243" t="s">
        <v>1589</v>
      </c>
      <c r="D12" s="8">
        <f>SUM(G17:G26)</f>
        <v>26</v>
      </c>
      <c r="E12" s="7"/>
      <c r="F12" s="7"/>
      <c r="G12" s="7"/>
      <c r="H12" s="7"/>
      <c r="I12" s="7"/>
      <c r="J12" s="7"/>
      <c r="K12" s="7"/>
    </row>
    <row r="13" spans="3:11">
      <c r="C13" s="243" t="s">
        <v>1590</v>
      </c>
      <c r="D13" s="8">
        <f>SUM(H17:H26)</f>
        <v>34</v>
      </c>
      <c r="E13" s="7"/>
      <c r="F13" s="7"/>
      <c r="G13" s="7"/>
      <c r="H13" s="7"/>
      <c r="I13" s="7"/>
      <c r="J13" s="7"/>
      <c r="K13" s="7"/>
    </row>
    <row r="14" spans="3:11">
      <c r="C14" s="243" t="s">
        <v>1591</v>
      </c>
      <c r="D14" s="8">
        <v>12</v>
      </c>
      <c r="E14" s="7"/>
      <c r="F14" s="7"/>
      <c r="G14" s="7"/>
      <c r="H14" s="7"/>
      <c r="I14" s="7"/>
      <c r="J14" s="7"/>
      <c r="K14" s="7"/>
    </row>
    <row r="15" spans="3:11">
      <c r="C15" s="7"/>
      <c r="D15" s="7"/>
      <c r="E15" s="7"/>
      <c r="F15" s="7"/>
      <c r="G15" s="7"/>
      <c r="H15" s="7"/>
      <c r="I15" s="7"/>
      <c r="J15" s="7"/>
      <c r="K15" s="7"/>
    </row>
    <row r="16" spans="3:11" s="236" customFormat="1" ht="14.5">
      <c r="C16" s="424" t="s">
        <v>1137</v>
      </c>
      <c r="D16" s="424" t="s">
        <v>630</v>
      </c>
      <c r="E16" s="424" t="s">
        <v>631</v>
      </c>
      <c r="F16" s="252" t="s">
        <v>1592</v>
      </c>
      <c r="G16" s="253" t="s">
        <v>1593</v>
      </c>
      <c r="H16" s="254" t="s">
        <v>6</v>
      </c>
      <c r="I16" s="255" t="s">
        <v>572</v>
      </c>
      <c r="J16" s="424" t="s">
        <v>1594</v>
      </c>
      <c r="K16" s="257"/>
    </row>
    <row r="17" spans="3:11">
      <c r="C17" s="20" t="str">
        <f>'Process Note'!B39</f>
        <v>CC-1: Transition plan for climate change mitigation</v>
      </c>
      <c r="D17" s="8" t="s">
        <v>1146</v>
      </c>
      <c r="E17" s="8">
        <f>COUNTIF('GRI Climate Change (draft)'!$A:$A,'Analysis-CC'!D17)</f>
        <v>15</v>
      </c>
      <c r="F17" s="8">
        <f>COUNTIFS('GRI Climate Change (draft)'!$A:$A,'Analysis-CC'!D17,'GRI Climate Change (draft)'!$L:$L,"Full")</f>
        <v>8</v>
      </c>
      <c r="G17" s="8">
        <f>COUNTIFS('GRI Climate Change (draft)'!$A:$A,'Analysis-CC'!$D17,'GRI Climate Change (draft)'!$L:$L,"Partial")</f>
        <v>3</v>
      </c>
      <c r="H17" s="8">
        <f>COUNTIFS('GRI Climate Change (draft)'!$A:$A,'Analysis-CC'!$D17,'GRI Climate Change (draft)'!$L:$L,"No alignment")</f>
        <v>3</v>
      </c>
      <c r="I17" s="8">
        <f>COUNTIFS('GRI Climate Change (draft)'!$A:$A,'Analysis-CC'!$D17,'GRI Climate Change (draft)'!$L:$L,"N/A")</f>
        <v>1</v>
      </c>
      <c r="J17" s="248">
        <f>(F17+(G17*0.5))/E17</f>
        <v>0.6333333333333333</v>
      </c>
      <c r="K17" s="8" t="b">
        <f>SUM(F17:I17)=E17</f>
        <v>1</v>
      </c>
    </row>
    <row r="18" spans="3:11">
      <c r="C18" s="20" t="str">
        <f>'Process Note'!B40</f>
        <v>CC-2: Climate change adaptation</v>
      </c>
      <c r="D18" s="8" t="s">
        <v>1200</v>
      </c>
      <c r="E18" s="8">
        <f>COUNTIF('GRI Climate Change (draft)'!$A:$A,'Analysis-CC'!D18)</f>
        <v>12</v>
      </c>
      <c r="F18" s="8">
        <f>COUNTIFS('GRI Climate Change (draft)'!$A:$A,'Analysis-CC'!D18,'GRI Climate Change (draft)'!$L:$L,"Full")</f>
        <v>0</v>
      </c>
      <c r="G18" s="8">
        <f>COUNTIFS('GRI Climate Change (draft)'!$A:$A,'Analysis-CC'!D18,'GRI Climate Change (draft)'!$L:$L,"Partial")</f>
        <v>5</v>
      </c>
      <c r="H18" s="8">
        <f>COUNTIFS('GRI Climate Change (draft)'!$A:$A,'Analysis-CC'!$D18,'GRI Climate Change (draft)'!$L:$L,"No alignment")</f>
        <v>7</v>
      </c>
      <c r="I18" s="8">
        <f>COUNTIFS('GRI Climate Change (draft)'!$A:$A,'Analysis-CC'!$D18,'GRI Climate Change (draft)'!$L:$L,"N/A")</f>
        <v>0</v>
      </c>
      <c r="J18" s="248">
        <f t="shared" ref="J18:J26" si="0">(F18+(G18*0.5))/E18</f>
        <v>0.20833333333333334</v>
      </c>
      <c r="K18" s="8" t="b">
        <f t="shared" ref="K18:K25" si="1">SUM(F18:I18)=E18</f>
        <v>1</v>
      </c>
    </row>
    <row r="19" spans="3:11">
      <c r="C19" s="20" t="str">
        <f>'Process Note'!B41</f>
        <v>CC-3: Just transition</v>
      </c>
      <c r="D19" s="8" t="s">
        <v>1234</v>
      </c>
      <c r="E19" s="8">
        <f>COUNTIF('GRI Climate Change (draft)'!$A:$A,'Analysis-CC'!D19)</f>
        <v>6</v>
      </c>
      <c r="F19" s="8">
        <f>COUNTIFS('GRI Climate Change (draft)'!$A:$A,'Analysis-CC'!D19,'GRI Climate Change (draft)'!$L:$L,"Full")</f>
        <v>0</v>
      </c>
      <c r="G19" s="8">
        <f>COUNTIFS('GRI Climate Change (draft)'!$A:$A,'Analysis-CC'!D19,'GRI Climate Change (draft)'!$L:$L,"Partial")</f>
        <v>0</v>
      </c>
      <c r="H19" s="8">
        <f>COUNTIFS('GRI Climate Change (draft)'!$A:$A,'Analysis-CC'!$D19,'GRI Climate Change (draft)'!$L:$L,"No alignment")</f>
        <v>6</v>
      </c>
      <c r="I19" s="8">
        <f>COUNTIFS('GRI Climate Change (draft)'!$A:$A,'Analysis-CC'!$D19,'GRI Climate Change (draft)'!$L:$L,"N/A")</f>
        <v>0</v>
      </c>
      <c r="J19" s="248">
        <f t="shared" si="0"/>
        <v>0</v>
      </c>
      <c r="K19" s="8" t="b">
        <f t="shared" si="1"/>
        <v>1</v>
      </c>
    </row>
    <row r="20" spans="3:11">
      <c r="C20" s="20" t="str">
        <f>'Process Note'!B42</f>
        <v>CC-4: GHG emissions reduction target setting and progress</v>
      </c>
      <c r="D20" s="8" t="s">
        <v>1241</v>
      </c>
      <c r="E20" s="8">
        <f>COUNTIF('GRI Climate Change (draft)'!$A:$A,'Analysis-CC'!D20)</f>
        <v>18</v>
      </c>
      <c r="F20" s="8">
        <f>COUNTIFS('GRI Climate Change (draft)'!$A:$A,'Analysis-CC'!D20,'GRI Climate Change (draft)'!$L:$L,"Full")</f>
        <v>12</v>
      </c>
      <c r="G20" s="8">
        <f>COUNTIFS('GRI Climate Change (draft)'!$A:$A,'Analysis-CC'!D20,'GRI Climate Change (draft)'!$L:$L,"Partial")</f>
        <v>6</v>
      </c>
      <c r="H20" s="8">
        <f>COUNTIFS('GRI Climate Change (draft)'!$A:$A,'Analysis-CC'!$D20,'GRI Climate Change (draft)'!$L:$L,"No alignment")</f>
        <v>0</v>
      </c>
      <c r="I20" s="8">
        <f>COUNTIFS('GRI Climate Change (draft)'!$A:$A,'Analysis-CC'!$D20,'GRI Climate Change (draft)'!$L:$L,"N/A")</f>
        <v>0</v>
      </c>
      <c r="J20" s="248">
        <f t="shared" si="0"/>
        <v>0.83333333333333337</v>
      </c>
      <c r="K20" s="8" t="b">
        <f t="shared" si="1"/>
        <v>1</v>
      </c>
    </row>
    <row r="21" spans="3:11">
      <c r="C21" s="20" t="str">
        <f>'Process Note'!B43</f>
        <v>GH-1: Scope 1 GHG Emissions</v>
      </c>
      <c r="D21" s="8" t="s">
        <v>1284</v>
      </c>
      <c r="E21" s="8">
        <f>COUNTIF('GRI Climate Change (draft)'!$A:$A,'Analysis-CC'!D21)</f>
        <v>14</v>
      </c>
      <c r="F21" s="8">
        <f>COUNTIFS('GRI Climate Change (draft)'!$A:$A,'Analysis-CC'!D21,'GRI Climate Change (draft)'!$L:$L,"Full")</f>
        <v>12</v>
      </c>
      <c r="G21" s="8">
        <f>COUNTIFS('GRI Climate Change (draft)'!$A:$A,'Analysis-CC'!D21,'GRI Climate Change (draft)'!$L:$L,"Partial")</f>
        <v>2</v>
      </c>
      <c r="H21" s="8">
        <f>COUNTIFS('GRI Climate Change (draft)'!$A:$A,'Analysis-CC'!$D21,'GRI Climate Change (draft)'!$L:$L,"No alignment")</f>
        <v>0</v>
      </c>
      <c r="I21" s="8">
        <f>COUNTIFS('GRI Climate Change (draft)'!$A:$A,'Analysis-CC'!$D21,'GRI Climate Change (draft)'!$L:$L,"N/A")</f>
        <v>0</v>
      </c>
      <c r="J21" s="248">
        <f t="shared" si="0"/>
        <v>0.9285714285714286</v>
      </c>
      <c r="K21" s="8" t="b">
        <f t="shared" si="1"/>
        <v>1</v>
      </c>
    </row>
    <row r="22" spans="3:11">
      <c r="C22" s="20" t="str">
        <f>'Process Note'!B44</f>
        <v>GH-2: Scope 2 GHG emissions</v>
      </c>
      <c r="D22" s="8" t="s">
        <v>1319</v>
      </c>
      <c r="E22" s="8">
        <f>COUNTIF('GRI Climate Change (draft)'!$A:$A,'Analysis-CC'!D22)</f>
        <v>14</v>
      </c>
      <c r="F22" s="8">
        <f>COUNTIFS('GRI Climate Change (draft)'!$A:$A,'Analysis-CC'!D22,'GRI Climate Change (draft)'!$L:$L,"Full")</f>
        <v>9</v>
      </c>
      <c r="G22" s="8">
        <f>COUNTIFS('GRI Climate Change (draft)'!$A:$A,'Analysis-CC'!D22,'GRI Climate Change (draft)'!$L:$L,"Partial")</f>
        <v>3</v>
      </c>
      <c r="H22" s="8">
        <f>COUNTIFS('GRI Climate Change (draft)'!$A:$A,'Analysis-CC'!$D22,'GRI Climate Change (draft)'!$L:$L,"No alignment")</f>
        <v>2</v>
      </c>
      <c r="I22" s="8">
        <f>COUNTIFS('GRI Climate Change (draft)'!$A:$A,'Analysis-CC'!$D22,'GRI Climate Change (draft)'!$L:$L,"N/A")</f>
        <v>0</v>
      </c>
      <c r="J22" s="248">
        <f t="shared" si="0"/>
        <v>0.75</v>
      </c>
      <c r="K22" s="8" t="b">
        <f t="shared" si="1"/>
        <v>1</v>
      </c>
    </row>
    <row r="23" spans="3:11">
      <c r="C23" s="20" t="str">
        <f>'Process Note'!B45</f>
        <v>GH-3: Scope 3 GHG emissions</v>
      </c>
      <c r="D23" s="8" t="s">
        <v>1334</v>
      </c>
      <c r="E23" s="8">
        <f>COUNTIF('GRI Climate Change (draft)'!$A:$A,'Analysis-CC'!D23)</f>
        <v>14</v>
      </c>
      <c r="F23" s="8">
        <f>COUNTIFS('GRI Climate Change (draft)'!$A:$A,'Analysis-CC'!D23,'GRI Climate Change (draft)'!$L:$L,"Full")</f>
        <v>12</v>
      </c>
      <c r="G23" s="8">
        <f>COUNTIFS('GRI Climate Change (draft)'!$A:$A,'Analysis-CC'!D23,'GRI Climate Change (draft)'!$L:$L,"Partial")</f>
        <v>2</v>
      </c>
      <c r="H23" s="8">
        <f>COUNTIFS('GRI Climate Change (draft)'!$A:$A,'Analysis-CC'!$D23,'GRI Climate Change (draft)'!$L:$L,"No alignment")</f>
        <v>0</v>
      </c>
      <c r="I23" s="8">
        <f>COUNTIFS('GRI Climate Change (draft)'!$A:$A,'Analysis-CC'!$D23,'GRI Climate Change (draft)'!$L:$L,"N/A")</f>
        <v>0</v>
      </c>
      <c r="J23" s="248">
        <f t="shared" si="0"/>
        <v>0.9285714285714286</v>
      </c>
      <c r="K23" s="8" t="b">
        <f t="shared" si="1"/>
        <v>1</v>
      </c>
    </row>
    <row r="24" spans="3:11">
      <c r="C24" s="20" t="str">
        <f>'Process Note'!B46</f>
        <v>GH-4: GHG emissions intensity</v>
      </c>
      <c r="D24" s="8" t="s">
        <v>1349</v>
      </c>
      <c r="E24" s="8">
        <f>COUNTIF('GRI Climate Change (draft)'!$A:$A,'Analysis-CC'!D24)</f>
        <v>2</v>
      </c>
      <c r="F24" s="8">
        <f>COUNTIFS('GRI Climate Change (draft)'!$A:$A,'Analysis-CC'!D24,'GRI Climate Change (draft)'!$L:$L,"Full")</f>
        <v>1</v>
      </c>
      <c r="G24" s="8">
        <f>COUNTIFS('GRI Climate Change (draft)'!$A:$A,'Analysis-CC'!D24,'GRI Climate Change (draft)'!$L:$L,"Partial")</f>
        <v>1</v>
      </c>
      <c r="H24" s="8">
        <f>COUNTIFS('GRI Climate Change (draft)'!$A:$A,'Analysis-CC'!$D24,'GRI Climate Change (draft)'!$L:$L,"No alignment")</f>
        <v>0</v>
      </c>
      <c r="I24" s="8">
        <f>COUNTIFS('GRI Climate Change (draft)'!$A:$A,'Analysis-CC'!$D24,'GRI Climate Change (draft)'!$L:$L,"N/A")</f>
        <v>0</v>
      </c>
      <c r="J24" s="248">
        <f t="shared" si="0"/>
        <v>0.75</v>
      </c>
      <c r="K24" s="8" t="b">
        <f t="shared" si="1"/>
        <v>1</v>
      </c>
    </row>
    <row r="25" spans="3:11">
      <c r="C25" s="20" t="str">
        <f>'Process Note'!B47</f>
        <v>CC-5: GHG removals in the value chain</v>
      </c>
      <c r="D25" s="8" t="s">
        <v>1355</v>
      </c>
      <c r="E25" s="8">
        <f>COUNTIF('GRI Climate Change (draft)'!$A:$A,'Analysis-CC'!D25)</f>
        <v>10</v>
      </c>
      <c r="F25" s="8">
        <f>COUNTIFS('GRI Climate Change (draft)'!$A:$A,'Analysis-CC'!D25,'GRI Climate Change (draft)'!$L:$L,"Full")</f>
        <v>0</v>
      </c>
      <c r="G25" s="8">
        <f>COUNTIFS('GRI Climate Change (draft)'!$A:$A,'Analysis-CC'!D25,'GRI Climate Change (draft)'!$L:$L,"Partial")</f>
        <v>2</v>
      </c>
      <c r="H25" s="8">
        <f>COUNTIFS('GRI Climate Change (draft)'!$A:$A,'Analysis-CC'!$D25,'GRI Climate Change (draft)'!$L:$L,"No alignment")</f>
        <v>7</v>
      </c>
      <c r="I25" s="8">
        <f>COUNTIFS('GRI Climate Change (draft)'!$A:$A,'Analysis-CC'!$D25,'GRI Climate Change (draft)'!$L:$L,"N/A")</f>
        <v>1</v>
      </c>
      <c r="J25" s="248">
        <f t="shared" si="0"/>
        <v>0.1</v>
      </c>
      <c r="K25" s="8" t="b">
        <f t="shared" si="1"/>
        <v>1</v>
      </c>
    </row>
    <row r="26" spans="3:11" ht="16" thickBot="1">
      <c r="C26" s="247" t="str">
        <f>'Process Note'!B48</f>
        <v>CC-6: Carbon credits</v>
      </c>
      <c r="D26" s="249" t="s">
        <v>1377</v>
      </c>
      <c r="E26" s="249">
        <f>COUNTIF('GRI Climate Change (draft)'!$A:$A,'Analysis-CC'!D26)</f>
        <v>20</v>
      </c>
      <c r="F26" s="249">
        <f>COUNTIFS('GRI Climate Change (draft)'!$A:$A,'Analysis-CC'!D26,'GRI Climate Change (draft)'!$L:$L,"Full")</f>
        <v>8</v>
      </c>
      <c r="G26" s="249">
        <f>COUNTIFS('GRI Climate Change (draft)'!$A:$A,'Analysis-CC'!D26,'GRI Climate Change (draft)'!$L:$L,"Partial")</f>
        <v>2</v>
      </c>
      <c r="H26" s="249">
        <f>COUNTIFS('GRI Climate Change (draft)'!$A:$A,'Analysis-CC'!$D26,'GRI Climate Change (draft)'!$L:$L,"No alignment")</f>
        <v>9</v>
      </c>
      <c r="I26" s="249">
        <f>COUNTIFS('GRI Climate Change (draft)'!$A:$A,'Analysis-CC'!$D26,'GRI Climate Change (draft)'!$L:$L,"N/A")</f>
        <v>1</v>
      </c>
      <c r="J26" s="250">
        <f t="shared" si="0"/>
        <v>0.45</v>
      </c>
      <c r="K26" s="249" t="b">
        <f>SUM(F26:I26)=E26</f>
        <v>1</v>
      </c>
    </row>
    <row r="27" spans="3:11">
      <c r="C27" s="261" t="s">
        <v>560</v>
      </c>
      <c r="D27" s="261"/>
      <c r="E27" s="261">
        <f>SUM(E17:E26)</f>
        <v>125</v>
      </c>
      <c r="F27" s="261">
        <f t="shared" ref="F27:H27" si="2">SUM(F17:F26)</f>
        <v>62</v>
      </c>
      <c r="G27" s="261">
        <f t="shared" si="2"/>
        <v>26</v>
      </c>
      <c r="H27" s="261">
        <f t="shared" si="2"/>
        <v>34</v>
      </c>
      <c r="I27" s="261"/>
      <c r="J27" s="261"/>
      <c r="K27" s="262"/>
    </row>
    <row r="28" spans="3:11">
      <c r="C28" s="9" t="s">
        <v>2074</v>
      </c>
      <c r="D28" s="8"/>
      <c r="E28" s="8"/>
      <c r="F28" s="8">
        <f>F27</f>
        <v>62</v>
      </c>
      <c r="G28" s="8">
        <f>G27*0.5</f>
        <v>13</v>
      </c>
      <c r="H28" s="8">
        <v>0</v>
      </c>
      <c r="I28" s="8"/>
      <c r="J28" s="8"/>
      <c r="K28" s="7">
        <f>SUM(F28:G28)</f>
        <v>75</v>
      </c>
    </row>
  </sheetData>
  <mergeCells count="1">
    <mergeCell ref="C2:H2"/>
  </mergeCells>
  <phoneticPr fontId="16"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8F68-1C18-4995-9C88-02D3DCA0D51A}">
  <dimension ref="C2:N25"/>
  <sheetViews>
    <sheetView workbookViewId="0"/>
  </sheetViews>
  <sheetFormatPr defaultColWidth="8.84375" defaultRowHeight="15.5"/>
  <cols>
    <col min="1" max="2" width="8.84375" style="18"/>
    <col min="3" max="3" width="61.4609375" style="18" customWidth="1"/>
    <col min="4" max="4" width="15.4609375" style="18" customWidth="1"/>
    <col min="5" max="5" width="18.23046875" style="18" customWidth="1"/>
    <col min="6" max="6" width="18.765625" style="18" customWidth="1"/>
    <col min="7" max="7" width="18.23046875" style="18" customWidth="1"/>
    <col min="8" max="8" width="18.84375" style="18" customWidth="1"/>
    <col min="9" max="9" width="22.23046875" style="18" customWidth="1"/>
    <col min="10" max="10" width="18.765625" style="18" customWidth="1"/>
    <col min="11" max="11" width="12.4609375" style="18" customWidth="1"/>
    <col min="12" max="12" width="10.765625" style="18" customWidth="1"/>
    <col min="13" max="13" width="12.84375" style="18" customWidth="1"/>
    <col min="14" max="16384" width="8.84375" style="18"/>
  </cols>
  <sheetData>
    <row r="2" spans="3:13" ht="20">
      <c r="C2" s="593" t="s">
        <v>2069</v>
      </c>
      <c r="D2" s="593"/>
      <c r="E2" s="593"/>
      <c r="F2" s="593"/>
      <c r="G2" s="593"/>
      <c r="H2" s="593"/>
      <c r="I2" s="593"/>
      <c r="J2" s="593"/>
      <c r="K2" s="593"/>
      <c r="L2" s="267"/>
      <c r="M2" s="267"/>
    </row>
    <row r="3" spans="3:13" ht="18">
      <c r="D3" s="130"/>
      <c r="E3" s="130"/>
      <c r="F3" s="130"/>
      <c r="G3" s="130"/>
      <c r="H3" s="130"/>
      <c r="I3" s="130"/>
      <c r="J3" s="130"/>
      <c r="K3" s="130"/>
      <c r="L3" s="18">
        <f>COUNTIFS('GRI CC Energy sectors (draft)'!$A:$A,'Analysis-CC Energy'!$D17,'GRI CC Energy sectors (draft)'!$L:$L,"Full [general and sector-specific]")</f>
        <v>0</v>
      </c>
    </row>
    <row r="4" spans="3:13" s="316" customFormat="1" ht="43.5">
      <c r="C4" s="425" t="s">
        <v>2075</v>
      </c>
      <c r="D4" s="317" t="s">
        <v>2076</v>
      </c>
      <c r="E4" s="317" t="s">
        <v>2077</v>
      </c>
    </row>
    <row r="5" spans="3:13" s="7" customFormat="1" ht="14">
      <c r="C5" s="242" t="s">
        <v>1135</v>
      </c>
      <c r="D5" s="8">
        <v>39</v>
      </c>
      <c r="E5" s="8">
        <f>D5</f>
        <v>39</v>
      </c>
      <c r="F5" s="266" t="s">
        <v>2078</v>
      </c>
      <c r="G5" s="266"/>
    </row>
    <row r="6" spans="3:13" s="7" customFormat="1" ht="14">
      <c r="C6" s="242" t="s">
        <v>1585</v>
      </c>
      <c r="D6" s="8">
        <f>COUNTIF('GRI CC Energy sectors (draft)'!L:L,"N/A")</f>
        <v>6</v>
      </c>
      <c r="E6" s="8">
        <f>D6</f>
        <v>6</v>
      </c>
    </row>
    <row r="7" spans="3:13" s="7" customFormat="1" ht="14">
      <c r="C7" s="243" t="s">
        <v>1586</v>
      </c>
      <c r="D7" s="8">
        <f>SUM('GRI CC Energy sectors (draft)'!V2:V40)</f>
        <v>16</v>
      </c>
      <c r="E7" s="8">
        <f>SUM('GRI CC Energy sectors (draft)'!W2:W40)</f>
        <v>12.5</v>
      </c>
      <c r="F7" s="7">
        <v>14.25</v>
      </c>
    </row>
    <row r="8" spans="3:13" s="7" customFormat="1" ht="14">
      <c r="C8" s="243" t="s">
        <v>1136</v>
      </c>
      <c r="D8" s="8">
        <f>D5-D6</f>
        <v>33</v>
      </c>
      <c r="E8" s="8">
        <f>D8</f>
        <v>33</v>
      </c>
      <c r="F8" s="7">
        <f>E8</f>
        <v>33</v>
      </c>
    </row>
    <row r="9" spans="3:13" s="7" customFormat="1" ht="14">
      <c r="C9" s="243" t="s">
        <v>1587</v>
      </c>
      <c r="D9" s="264">
        <f>D7/D8</f>
        <v>0.48484848484848486</v>
      </c>
      <c r="E9" s="264">
        <f>E7/E8</f>
        <v>0.37878787878787878</v>
      </c>
      <c r="F9" s="264">
        <f>F7/F8</f>
        <v>0.43181818181818182</v>
      </c>
    </row>
    <row r="10" spans="3:13" s="7" customFormat="1" ht="14">
      <c r="C10" s="129"/>
    </row>
    <row r="11" spans="3:13" s="7" customFormat="1" ht="14">
      <c r="C11" s="324" t="s">
        <v>1588</v>
      </c>
      <c r="D11" s="8">
        <f>SUM(F17:F21,G17:G21,H17:H21)</f>
        <v>9</v>
      </c>
      <c r="E11" s="8">
        <f>SUM(F17:F21)</f>
        <v>9</v>
      </c>
    </row>
    <row r="12" spans="3:13" s="7" customFormat="1" ht="14">
      <c r="C12" s="324" t="s">
        <v>1589</v>
      </c>
      <c r="D12" s="8">
        <f>SUM(I17:I21,J17:J21)</f>
        <v>14</v>
      </c>
      <c r="E12" s="8">
        <f>SUM(I17:I21)</f>
        <v>7</v>
      </c>
    </row>
    <row r="13" spans="3:13" s="7" customFormat="1" ht="14">
      <c r="C13" s="324" t="s">
        <v>1590</v>
      </c>
      <c r="D13" s="8">
        <f>SUM(K17:K21)</f>
        <v>10</v>
      </c>
      <c r="E13" s="8">
        <f>SUM(K17:K21)</f>
        <v>10</v>
      </c>
    </row>
    <row r="14" spans="3:13" s="7" customFormat="1" ht="14">
      <c r="C14" s="324" t="s">
        <v>1591</v>
      </c>
      <c r="D14" s="8"/>
      <c r="E14" s="8"/>
    </row>
    <row r="15" spans="3:13" s="265" customFormat="1" ht="14">
      <c r="C15" s="7"/>
      <c r="D15" s="7"/>
      <c r="E15" s="7"/>
      <c r="F15" s="346">
        <v>1</v>
      </c>
      <c r="G15" s="347">
        <v>1</v>
      </c>
      <c r="H15" s="346">
        <v>0.75</v>
      </c>
      <c r="I15" s="346">
        <v>0.5</v>
      </c>
      <c r="J15" s="346">
        <v>0.25</v>
      </c>
      <c r="K15" s="346">
        <v>0</v>
      </c>
      <c r="L15" s="346"/>
      <c r="M15" s="346"/>
    </row>
    <row r="16" spans="3:13" s="330" customFormat="1" ht="39">
      <c r="C16" s="331" t="s">
        <v>1137</v>
      </c>
      <c r="D16" s="331" t="s">
        <v>630</v>
      </c>
      <c r="E16" s="331" t="s">
        <v>631</v>
      </c>
      <c r="F16" s="335" t="s">
        <v>2079</v>
      </c>
      <c r="G16" s="426" t="s">
        <v>2080</v>
      </c>
      <c r="H16" s="336" t="s">
        <v>2081</v>
      </c>
      <c r="I16" s="332" t="s">
        <v>2082</v>
      </c>
      <c r="J16" s="337" t="s">
        <v>2083</v>
      </c>
      <c r="K16" s="333" t="s">
        <v>6</v>
      </c>
      <c r="L16" s="334" t="s">
        <v>572</v>
      </c>
      <c r="M16" s="331" t="s">
        <v>1594</v>
      </c>
    </row>
    <row r="17" spans="3:14" s="7" customFormat="1" ht="14">
      <c r="C17" s="20" t="s">
        <v>592</v>
      </c>
      <c r="D17" s="8" t="s">
        <v>1403</v>
      </c>
      <c r="E17" s="8">
        <f>COUNTIF('GRI CC Energy sectors (draft)'!$A:$A,'Analysis-CC Energy'!D17)</f>
        <v>1</v>
      </c>
      <c r="F17" s="8">
        <f>COUNTIFS('GRI CC Energy sectors (draft)'!$A:$A,'Analysis-CC Energy'!$D17,'GRI CC Energy sectors (draft)'!$L:$L,"Full")</f>
        <v>1</v>
      </c>
      <c r="G17" s="8">
        <f>COUNTIFS('GRI CC Energy sectors (draft)'!$A:$A,'Analysis-CC Energy'!$D17,'GRI CC Energy sectors (draft)'!$L:$L,"Full [general and sector-specific]")</f>
        <v>0</v>
      </c>
      <c r="H17" s="8">
        <f>COUNTIFS('GRI CC Energy sectors (draft)'!$A:$A,'Analysis-CC Energy'!$D17,'GRI CC Energy sectors (draft)'!$L:$L,"Full [sector-specific only]")</f>
        <v>0</v>
      </c>
      <c r="I17" s="8">
        <f>COUNTIFS('GRI CC Energy sectors (draft)'!$A:$A,'Analysis-CC Energy'!$D17,'GRI CC Energy sectors (draft)'!$L:$L,"Partial")</f>
        <v>0</v>
      </c>
      <c r="J17" s="8">
        <f>COUNTIFS('GRI CC Energy sectors (draft)'!$A:$A,'Analysis-CC Energy'!$D17,'GRI CC Energy sectors (draft)'!$L:$L,"Partial [sector-specific only]")</f>
        <v>0</v>
      </c>
      <c r="K17" s="8">
        <f>COUNTIFS('GRI CC Energy sectors (draft)'!$A:$A,'Analysis-CC Energy'!$D17,'GRI CC Energy sectors (draft)'!$L:$L,"No alignment")</f>
        <v>0</v>
      </c>
      <c r="L17" s="8">
        <f>COUNTIFS('GRI CC Energy sectors (draft)'!$A:$A,'Analysis-CC Energy'!$D17,'GRI CC Energy sectors (draft)'!$L:$L,"N/A")</f>
        <v>0</v>
      </c>
      <c r="M17" s="248">
        <f>(H17+(I17*0.5))/E17</f>
        <v>0</v>
      </c>
      <c r="N17" s="325" t="b">
        <f>SUM(H17:L17)=E17</f>
        <v>0</v>
      </c>
    </row>
    <row r="18" spans="3:14" s="7" customFormat="1" ht="14">
      <c r="C18" s="20" t="s">
        <v>594</v>
      </c>
      <c r="D18" s="8" t="s">
        <v>1409</v>
      </c>
      <c r="E18" s="8">
        <f>COUNTIF('GRI CC Energy sectors (draft)'!$A:$A,'Analysis-CC Energy'!D18)</f>
        <v>19</v>
      </c>
      <c r="F18" s="8">
        <f>COUNTIFS('GRI CC Energy sectors (draft)'!$A:$A,'Analysis-CC Energy'!$D18,'GRI CC Energy sectors (draft)'!$L:$L,"Full")</f>
        <v>8</v>
      </c>
      <c r="G18" s="8">
        <f>COUNTIFS('GRI CC Energy sectors (draft)'!$A:$A,'Analysis-CC Energy'!$D18,'GRI CC Energy sectors (draft)'!$L:$L,"Full [general and sector-specific]")</f>
        <v>0</v>
      </c>
      <c r="H18" s="8">
        <f>COUNTIFS('GRI CC Energy sectors (draft)'!$A:$A,'Analysis-CC Energy'!$D18,'GRI CC Energy sectors (draft)'!$L:$L,"Full [sector-specific only]")</f>
        <v>0</v>
      </c>
      <c r="I18" s="8">
        <f>COUNTIFS('GRI CC Energy sectors (draft)'!$A:$A,'Analysis-CC Energy'!$D18,'GRI CC Energy sectors (draft)'!$L:$L,"Partial")</f>
        <v>4</v>
      </c>
      <c r="J18" s="8">
        <f>COUNTIFS('GRI CC Energy sectors (draft)'!$A:$A,'Analysis-CC Energy'!$D18,'GRI CC Energy sectors (draft)'!$L:$L,"Partial [sector-specific only]")</f>
        <v>3</v>
      </c>
      <c r="K18" s="8">
        <f>COUNTIFS('GRI CC Energy sectors (draft)'!$A:$A,'Analysis-CC Energy'!$D18,'GRI CC Energy sectors (draft)'!$L:$L,"No alignment")</f>
        <v>4</v>
      </c>
      <c r="L18" s="8">
        <f>COUNTIFS('GRI CC Energy sectors (draft)'!$A:$A,'Analysis-CC Energy'!$D18,'GRI CC Energy sectors (draft)'!$L:$L,"N/A")</f>
        <v>0</v>
      </c>
      <c r="M18" s="248">
        <f>(H18+(I18*0.5))/E18</f>
        <v>0.10526315789473684</v>
      </c>
      <c r="N18" s="325" t="b">
        <f>SUM(H18:L18)=E18</f>
        <v>0</v>
      </c>
    </row>
    <row r="19" spans="3:14" s="7" customFormat="1" ht="14">
      <c r="C19" s="20" t="s">
        <v>596</v>
      </c>
      <c r="D19" s="8" t="s">
        <v>1486</v>
      </c>
      <c r="E19" s="8">
        <f>COUNTIF('GRI CC Energy sectors (draft)'!$A:$A,'Analysis-CC Energy'!D19)</f>
        <v>2</v>
      </c>
      <c r="F19" s="8">
        <f>COUNTIFS('GRI CC Energy sectors (draft)'!$A:$A,'Analysis-CC Energy'!$D19,'GRI CC Energy sectors (draft)'!$L:$L,"Full")</f>
        <v>0</v>
      </c>
      <c r="G19" s="8">
        <f>COUNTIFS('GRI CC Energy sectors (draft)'!$A:$A,'Analysis-CC Energy'!$D19,'GRI CC Energy sectors (draft)'!$L:$L,"Full [general and sector-specific]")</f>
        <v>0</v>
      </c>
      <c r="H19" s="8">
        <f>COUNTIFS('GRI CC Energy sectors (draft)'!$A:$A,'Analysis-CC Energy'!$D19,'GRI CC Energy sectors (draft)'!$L:$L,"Full [sector-specific only]")</f>
        <v>0</v>
      </c>
      <c r="I19" s="8">
        <f>COUNTIFS('GRI CC Energy sectors (draft)'!$A:$A,'Analysis-CC Energy'!$D19,'GRI CC Energy sectors (draft)'!$L:$L,"Partial")</f>
        <v>0</v>
      </c>
      <c r="J19" s="8">
        <f>COUNTIFS('GRI CC Energy sectors (draft)'!$A:$A,'Analysis-CC Energy'!$D19,'GRI CC Energy sectors (draft)'!$L:$L,"Partial [sector-specific only]")</f>
        <v>0</v>
      </c>
      <c r="K19" s="326">
        <f>COUNTIFS('GRI CC Energy sectors (draft)'!$A:$A,'Analysis-CC Energy'!$D19,'GRI CC Energy sectors (draft)'!$L:$L,"No alignment")</f>
        <v>2</v>
      </c>
      <c r="L19" s="326">
        <f>COUNTIFS('GRI CC Energy sectors (draft)'!$A:$A,'Analysis-CC Energy'!$D19,'GRI CC Energy sectors (draft)'!$L:$L,"N/A")</f>
        <v>0</v>
      </c>
      <c r="M19" s="327">
        <f>(H19+(I19*0.5))/E19</f>
        <v>0</v>
      </c>
      <c r="N19" s="325" t="b">
        <f>SUM(H19:L19)=E19</f>
        <v>1</v>
      </c>
    </row>
    <row r="20" spans="3:14" s="7" customFormat="1" ht="14">
      <c r="C20" s="20" t="s">
        <v>598</v>
      </c>
      <c r="D20" s="326" t="s">
        <v>1493</v>
      </c>
      <c r="E20" s="326">
        <f>COUNTIF('GRI CC Energy sectors (draft)'!$A:$A,'Analysis-CC Energy'!D20)</f>
        <v>6</v>
      </c>
      <c r="F20" s="8">
        <f>COUNTIFS('GRI CC Energy sectors (draft)'!$A:$A,'Analysis-CC Energy'!$D20,'GRI CC Energy sectors (draft)'!$L:$L,"Full")</f>
        <v>0</v>
      </c>
      <c r="G20" s="8">
        <f>COUNTIFS('GRI CC Energy sectors (draft)'!$A:$A,'Analysis-CC Energy'!$D20,'GRI CC Energy sectors (draft)'!$L:$L,"Full [general and sector-specific]")</f>
        <v>0</v>
      </c>
      <c r="H20" s="8">
        <f>COUNTIFS('GRI CC Energy sectors (draft)'!$A:$A,'Analysis-CC Energy'!$D20,'GRI CC Energy sectors (draft)'!$L:$L,"Full [sector-specific only]")</f>
        <v>0</v>
      </c>
      <c r="I20" s="8">
        <f>COUNTIFS('GRI CC Energy sectors (draft)'!$A:$A,'Analysis-CC Energy'!$D20,'GRI CC Energy sectors (draft)'!$L:$L,"Partial")</f>
        <v>0</v>
      </c>
      <c r="J20" s="8">
        <f>COUNTIFS('GRI CC Energy sectors (draft)'!$A:$A,'Analysis-CC Energy'!$D20,'GRI CC Energy sectors (draft)'!$L:$L,"Partial [sector-specific only]")</f>
        <v>4</v>
      </c>
      <c r="K20" s="8">
        <f>COUNTIFS('GRI CC Energy sectors (draft)'!$A:$A,'Analysis-CC Energy'!$D20,'GRI CC Energy sectors (draft)'!$L:$L,"No alignment")</f>
        <v>1</v>
      </c>
      <c r="L20" s="8">
        <f>COUNTIFS('GRI CC Energy sectors (draft)'!$A:$A,'Analysis-CC Energy'!$D20,'GRI CC Energy sectors (draft)'!$L:$L,"N/A")</f>
        <v>1</v>
      </c>
      <c r="M20" s="248">
        <f>(H20+(I20*0.5))/E20</f>
        <v>0</v>
      </c>
      <c r="N20" s="325" t="b">
        <f>SUM(H20:L20)=E20</f>
        <v>1</v>
      </c>
    </row>
    <row r="21" spans="3:14" s="7" customFormat="1" ht="14.5" thickBot="1">
      <c r="C21" s="328" t="s">
        <v>600</v>
      </c>
      <c r="D21" s="329" t="s">
        <v>1503</v>
      </c>
      <c r="E21" s="329">
        <f>COUNTIF('GRI CC Energy sectors (draft)'!$A:$A,'Analysis-CC Energy'!D21)</f>
        <v>6</v>
      </c>
      <c r="F21" s="249">
        <f>COUNTIFS('GRI CC Energy sectors (draft)'!$A:$A,'Analysis-CC Energy'!$D21,'GRI CC Energy sectors (draft)'!$L:$L,"Full")</f>
        <v>0</v>
      </c>
      <c r="G21" s="249">
        <f>COUNTIFS('GRI CC Energy sectors (draft)'!$A:$A,'Analysis-CC Energy'!$D21,'GRI CC Energy sectors (draft)'!$L:$L,"Full [general and sector-specific]")</f>
        <v>0</v>
      </c>
      <c r="H21" s="249">
        <f>COUNTIFS('GRI CC Energy sectors (draft)'!$A:$A,'Analysis-CC Energy'!$D21,'GRI CC Energy sectors (draft)'!$L:$L,"Full [sector-specific only]")</f>
        <v>0</v>
      </c>
      <c r="I21" s="249">
        <f>COUNTIFS('GRI CC Energy sectors (draft)'!$A:$A,'Analysis-CC Energy'!$D21,'GRI CC Energy sectors (draft)'!$L:$L,"Partial")</f>
        <v>3</v>
      </c>
      <c r="J21" s="249">
        <f>COUNTIFS('GRI CC Energy sectors (draft)'!$A:$A,'Analysis-CC Energy'!$D21,'GRI CC Energy sectors (draft)'!$L:$L,"Partial [sector-specific only]")</f>
        <v>0</v>
      </c>
      <c r="K21" s="249">
        <f>COUNTIFS('GRI CC Energy sectors (draft)'!$A:$A,'Analysis-CC Energy'!$D21,'GRI CC Energy sectors (draft)'!$L:$L,"No alignment")</f>
        <v>3</v>
      </c>
      <c r="L21" s="249">
        <f>COUNTIFS('GRI CC Energy sectors (draft)'!$A:$A,'Analysis-CC Energy'!$D21,'GRI CC Energy sectors (draft)'!$L:$L,"N/A")</f>
        <v>0</v>
      </c>
      <c r="M21" s="250">
        <f>(H21+(I21*0.5))/E21</f>
        <v>0.25</v>
      </c>
      <c r="N21" s="325" t="b">
        <f>SUM(H21:L21)=E21</f>
        <v>1</v>
      </c>
    </row>
    <row r="22" spans="3:14" s="7" customFormat="1" ht="14">
      <c r="C22" s="261" t="s">
        <v>560</v>
      </c>
      <c r="D22" s="261"/>
      <c r="E22" s="261">
        <f t="shared" ref="E22:K22" si="0">SUM(E17:E21)</f>
        <v>34</v>
      </c>
      <c r="F22" s="261">
        <f t="shared" si="0"/>
        <v>9</v>
      </c>
      <c r="G22" s="261">
        <f t="shared" si="0"/>
        <v>0</v>
      </c>
      <c r="H22" s="261">
        <f t="shared" si="0"/>
        <v>0</v>
      </c>
      <c r="I22" s="261">
        <f t="shared" si="0"/>
        <v>7</v>
      </c>
      <c r="J22" s="261">
        <f t="shared" si="0"/>
        <v>7</v>
      </c>
      <c r="K22" s="261">
        <f t="shared" si="0"/>
        <v>10</v>
      </c>
      <c r="L22" s="261"/>
      <c r="M22" s="261"/>
      <c r="N22" s="262"/>
    </row>
    <row r="23" spans="3:14" s="7" customFormat="1" ht="14">
      <c r="C23" s="9" t="s">
        <v>2074</v>
      </c>
      <c r="D23" s="8"/>
      <c r="E23" s="8"/>
      <c r="F23" s="8">
        <f>F22</f>
        <v>9</v>
      </c>
      <c r="G23" s="8">
        <f>G22</f>
        <v>0</v>
      </c>
      <c r="H23" s="8">
        <f>H22</f>
        <v>0</v>
      </c>
      <c r="I23" s="8">
        <f>I22*0.5</f>
        <v>3.5</v>
      </c>
      <c r="J23" s="8">
        <f>J22*0.5</f>
        <v>3.5</v>
      </c>
      <c r="K23" s="8">
        <v>0</v>
      </c>
      <c r="L23" s="8"/>
      <c r="M23" s="8"/>
      <c r="N23" s="7">
        <f>SUM(H23:I23)</f>
        <v>3.5</v>
      </c>
    </row>
    <row r="24" spans="3:14" s="7" customFormat="1" ht="14">
      <c r="N24" s="7">
        <f t="shared" ref="N24" si="1">SUM(H24:I24)</f>
        <v>0</v>
      </c>
    </row>
    <row r="25" spans="3:14" s="7" customFormat="1" ht="14">
      <c r="F25" s="7">
        <f>F22*F15</f>
        <v>9</v>
      </c>
      <c r="G25" s="7">
        <f t="shared" ref="G25:M25" si="2">G22*G15</f>
        <v>0</v>
      </c>
      <c r="H25" s="7">
        <f t="shared" si="2"/>
        <v>0</v>
      </c>
      <c r="I25" s="7">
        <f t="shared" si="2"/>
        <v>3.5</v>
      </c>
      <c r="J25" s="7">
        <f t="shared" si="2"/>
        <v>1.75</v>
      </c>
      <c r="K25" s="7">
        <f t="shared" si="2"/>
        <v>0</v>
      </c>
      <c r="L25" s="7">
        <f t="shared" si="2"/>
        <v>0</v>
      </c>
      <c r="M25" s="7">
        <f t="shared" si="2"/>
        <v>0</v>
      </c>
      <c r="N25" s="7">
        <f>SUM(F25:M25)</f>
        <v>14.25</v>
      </c>
    </row>
  </sheetData>
  <mergeCells count="1">
    <mergeCell ref="C2:K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2C1EF-D507-4BE5-BE0F-50BE60DF9AC4}">
  <dimension ref="A2:S194"/>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19" ht="27.65" customHeight="1">
      <c r="A2" s="34" t="s">
        <v>353</v>
      </c>
      <c r="B2" s="34" t="s">
        <v>354</v>
      </c>
      <c r="C2" s="34" t="s">
        <v>355</v>
      </c>
      <c r="D2" s="35" t="s">
        <v>348</v>
      </c>
      <c r="E2" s="36" t="s">
        <v>349</v>
      </c>
      <c r="F2" s="36" t="s">
        <v>350</v>
      </c>
      <c r="G2" s="36" t="s">
        <v>351</v>
      </c>
      <c r="H2" s="36" t="s">
        <v>352</v>
      </c>
      <c r="I2" s="114" t="s">
        <v>356</v>
      </c>
      <c r="J2" s="115" t="s">
        <v>199</v>
      </c>
      <c r="K2" s="114" t="s">
        <v>200</v>
      </c>
      <c r="L2" s="114" t="s">
        <v>201</v>
      </c>
      <c r="M2" s="116" t="s">
        <v>202</v>
      </c>
      <c r="N2" s="117" t="s">
        <v>203</v>
      </c>
      <c r="O2" s="118" t="s">
        <v>204</v>
      </c>
      <c r="P2" s="118" t="s">
        <v>205</v>
      </c>
      <c r="Q2" s="119" t="s">
        <v>206</v>
      </c>
      <c r="R2" s="119" t="s">
        <v>207</v>
      </c>
      <c r="S2" s="120" t="s">
        <v>208</v>
      </c>
    </row>
    <row r="3" spans="1:19" ht="22.5" customHeight="1">
      <c r="A3" s="37" t="s">
        <v>2084</v>
      </c>
      <c r="B3" s="38" t="s">
        <v>358</v>
      </c>
      <c r="C3" s="39"/>
      <c r="D3" s="40" t="s">
        <v>2085</v>
      </c>
      <c r="E3" s="41" t="s">
        <v>399</v>
      </c>
      <c r="F3" s="39"/>
      <c r="G3" s="42" t="s">
        <v>361</v>
      </c>
      <c r="H3" s="43"/>
    </row>
    <row r="4" spans="1:19" ht="27.65" customHeight="1">
      <c r="A4" s="37" t="s">
        <v>2084</v>
      </c>
      <c r="B4" s="38" t="s">
        <v>362</v>
      </c>
      <c r="C4" s="39"/>
      <c r="D4" s="40" t="s">
        <v>2086</v>
      </c>
      <c r="E4" s="41" t="s">
        <v>427</v>
      </c>
      <c r="F4" s="44" t="s">
        <v>2087</v>
      </c>
      <c r="G4" s="42" t="s">
        <v>361</v>
      </c>
      <c r="H4" s="43" t="s">
        <v>369</v>
      </c>
    </row>
    <row r="5" spans="1:19" ht="77.900000000000006" customHeight="1">
      <c r="A5" s="37" t="s">
        <v>2084</v>
      </c>
      <c r="B5" s="38" t="s">
        <v>362</v>
      </c>
      <c r="C5" s="39"/>
      <c r="D5" s="40" t="s">
        <v>2088</v>
      </c>
      <c r="E5" s="41" t="s">
        <v>427</v>
      </c>
      <c r="F5" s="44" t="s">
        <v>2089</v>
      </c>
      <c r="G5" s="42" t="s">
        <v>361</v>
      </c>
      <c r="H5" s="43" t="s">
        <v>2090</v>
      </c>
    </row>
    <row r="6" spans="1:19" ht="22.5" customHeight="1">
      <c r="A6" s="37" t="s">
        <v>2084</v>
      </c>
      <c r="B6" s="38" t="s">
        <v>362</v>
      </c>
      <c r="C6" s="39"/>
      <c r="D6" s="40" t="s">
        <v>2091</v>
      </c>
      <c r="E6" s="41" t="s">
        <v>399</v>
      </c>
      <c r="F6" s="44"/>
      <c r="G6" s="42" t="s">
        <v>361</v>
      </c>
      <c r="H6" s="43" t="s">
        <v>2092</v>
      </c>
    </row>
    <row r="7" spans="1:19" ht="22.5" customHeight="1">
      <c r="A7" s="37" t="s">
        <v>2084</v>
      </c>
      <c r="B7" s="38" t="s">
        <v>364</v>
      </c>
      <c r="C7" s="39"/>
      <c r="D7" s="45" t="s">
        <v>2093</v>
      </c>
      <c r="E7" s="41" t="s">
        <v>399</v>
      </c>
      <c r="F7" s="39"/>
      <c r="G7" s="42" t="s">
        <v>361</v>
      </c>
      <c r="H7" s="43"/>
    </row>
    <row r="8" spans="1:19" ht="22.5" customHeight="1">
      <c r="A8" s="37" t="s">
        <v>2084</v>
      </c>
      <c r="B8" s="38" t="s">
        <v>405</v>
      </c>
      <c r="C8" s="39"/>
      <c r="D8" s="45" t="s">
        <v>2094</v>
      </c>
      <c r="E8" s="41" t="s">
        <v>427</v>
      </c>
      <c r="F8" s="41" t="s">
        <v>434</v>
      </c>
      <c r="G8" s="42" t="s">
        <v>361</v>
      </c>
      <c r="H8" s="46" t="s">
        <v>2095</v>
      </c>
    </row>
    <row r="9" spans="1:19" ht="22.5" customHeight="1">
      <c r="A9" s="37" t="s">
        <v>2096</v>
      </c>
      <c r="B9" s="38" t="s">
        <v>358</v>
      </c>
      <c r="C9" s="47"/>
      <c r="D9" s="48" t="s">
        <v>2097</v>
      </c>
      <c r="E9" s="41" t="s">
        <v>360</v>
      </c>
      <c r="F9" s="39"/>
      <c r="G9" s="42" t="s">
        <v>361</v>
      </c>
      <c r="H9" s="43"/>
    </row>
    <row r="10" spans="1:19" ht="22.5" customHeight="1">
      <c r="A10" s="37" t="s">
        <v>2096</v>
      </c>
      <c r="B10" s="38" t="s">
        <v>362</v>
      </c>
      <c r="C10" s="47"/>
      <c r="D10" s="48" t="s">
        <v>2098</v>
      </c>
      <c r="E10" s="41" t="s">
        <v>367</v>
      </c>
      <c r="F10" s="42" t="s">
        <v>368</v>
      </c>
      <c r="G10" s="42" t="s">
        <v>361</v>
      </c>
      <c r="H10" s="43" t="s">
        <v>369</v>
      </c>
    </row>
    <row r="11" spans="1:19" ht="22.5" customHeight="1">
      <c r="A11" s="37" t="s">
        <v>2096</v>
      </c>
      <c r="B11" s="38" t="s">
        <v>362</v>
      </c>
      <c r="C11" s="47"/>
      <c r="D11" s="48" t="s">
        <v>2099</v>
      </c>
      <c r="E11" s="41" t="s">
        <v>360</v>
      </c>
      <c r="F11" s="39"/>
      <c r="G11" s="42" t="s">
        <v>361</v>
      </c>
      <c r="H11" s="43"/>
    </row>
    <row r="12" spans="1:19" ht="22.5" customHeight="1">
      <c r="A12" s="37" t="s">
        <v>2096</v>
      </c>
      <c r="B12" s="38" t="s">
        <v>364</v>
      </c>
      <c r="C12" s="47"/>
      <c r="D12" s="48" t="s">
        <v>2100</v>
      </c>
      <c r="E12" s="49" t="s">
        <v>367</v>
      </c>
      <c r="F12" s="42" t="s">
        <v>368</v>
      </c>
      <c r="G12" s="42" t="s">
        <v>361</v>
      </c>
      <c r="H12" s="43" t="s">
        <v>369</v>
      </c>
    </row>
    <row r="13" spans="1:19" ht="22.5" customHeight="1">
      <c r="A13" s="37" t="s">
        <v>2096</v>
      </c>
      <c r="B13" s="38" t="s">
        <v>364</v>
      </c>
      <c r="C13" s="47"/>
      <c r="D13" s="48" t="s">
        <v>2101</v>
      </c>
      <c r="E13" s="49" t="s">
        <v>360</v>
      </c>
      <c r="F13" s="41"/>
      <c r="G13" s="42" t="s">
        <v>361</v>
      </c>
      <c r="H13" s="43"/>
    </row>
    <row r="14" spans="1:19" ht="22.5" customHeight="1">
      <c r="A14" s="37" t="s">
        <v>2096</v>
      </c>
      <c r="B14" s="38" t="s">
        <v>364</v>
      </c>
      <c r="C14" s="38" t="s">
        <v>374</v>
      </c>
      <c r="D14" s="48" t="s">
        <v>2102</v>
      </c>
      <c r="E14" s="49" t="s">
        <v>367</v>
      </c>
      <c r="F14" s="42" t="s">
        <v>368</v>
      </c>
      <c r="G14" s="42" t="s">
        <v>361</v>
      </c>
      <c r="H14" s="43" t="s">
        <v>369</v>
      </c>
    </row>
    <row r="15" spans="1:19" ht="22.5" customHeight="1">
      <c r="A15" s="37" t="s">
        <v>2096</v>
      </c>
      <c r="B15" s="38" t="s">
        <v>364</v>
      </c>
      <c r="C15" s="38" t="s">
        <v>376</v>
      </c>
      <c r="D15" s="48" t="s">
        <v>2103</v>
      </c>
      <c r="E15" s="49" t="s">
        <v>360</v>
      </c>
      <c r="F15" s="39"/>
      <c r="G15" s="42" t="s">
        <v>361</v>
      </c>
      <c r="H15" s="43"/>
    </row>
    <row r="16" spans="1:19" ht="36.75" customHeight="1">
      <c r="A16" s="37" t="s">
        <v>2096</v>
      </c>
      <c r="B16" s="38" t="s">
        <v>364</v>
      </c>
      <c r="C16" s="38" t="s">
        <v>378</v>
      </c>
      <c r="D16" s="48" t="s">
        <v>2104</v>
      </c>
      <c r="E16" s="49" t="s">
        <v>367</v>
      </c>
      <c r="F16" s="42" t="s">
        <v>368</v>
      </c>
      <c r="G16" s="42" t="s">
        <v>361</v>
      </c>
      <c r="H16" s="43" t="s">
        <v>369</v>
      </c>
    </row>
    <row r="17" spans="1:8" ht="22.5" customHeight="1">
      <c r="A17" s="37" t="s">
        <v>2096</v>
      </c>
      <c r="B17" s="38" t="s">
        <v>364</v>
      </c>
      <c r="C17" s="38" t="s">
        <v>378</v>
      </c>
      <c r="D17" s="48" t="s">
        <v>2105</v>
      </c>
      <c r="E17" s="49" t="s">
        <v>360</v>
      </c>
      <c r="F17" s="39"/>
      <c r="G17" s="42" t="s">
        <v>361</v>
      </c>
      <c r="H17" s="43"/>
    </row>
    <row r="18" spans="1:8" ht="22.5" customHeight="1">
      <c r="A18" s="37" t="s">
        <v>2106</v>
      </c>
      <c r="B18" s="38" t="s">
        <v>358</v>
      </c>
      <c r="C18" s="47"/>
      <c r="D18" s="48" t="s">
        <v>2107</v>
      </c>
      <c r="E18" s="41" t="s">
        <v>371</v>
      </c>
      <c r="F18" s="50"/>
      <c r="G18" s="42" t="s">
        <v>361</v>
      </c>
      <c r="H18" s="43"/>
    </row>
    <row r="19" spans="1:8" ht="22.5" customHeight="1">
      <c r="A19" s="37" t="s">
        <v>2106</v>
      </c>
      <c r="B19" s="38" t="s">
        <v>358</v>
      </c>
      <c r="C19" s="47"/>
      <c r="D19" s="48" t="s">
        <v>2108</v>
      </c>
      <c r="E19" s="41" t="s">
        <v>2109</v>
      </c>
      <c r="F19" s="50"/>
      <c r="G19" s="42" t="s">
        <v>361</v>
      </c>
      <c r="H19" s="43"/>
    </row>
    <row r="20" spans="1:8" ht="22.5" customHeight="1">
      <c r="A20" s="37" t="s">
        <v>2106</v>
      </c>
      <c r="B20" s="38" t="s">
        <v>358</v>
      </c>
      <c r="C20" s="47"/>
      <c r="D20" s="48" t="s">
        <v>2110</v>
      </c>
      <c r="E20" s="41" t="s">
        <v>427</v>
      </c>
      <c r="F20" s="42" t="s">
        <v>2111</v>
      </c>
      <c r="G20" s="42" t="s">
        <v>361</v>
      </c>
      <c r="H20" s="43" t="s">
        <v>2112</v>
      </c>
    </row>
    <row r="21" spans="1:8" ht="22.5" customHeight="1">
      <c r="A21" s="37" t="s">
        <v>2106</v>
      </c>
      <c r="B21" s="38" t="s">
        <v>358</v>
      </c>
      <c r="C21" s="47"/>
      <c r="D21" s="48" t="s">
        <v>2113</v>
      </c>
      <c r="E21" s="41" t="s">
        <v>399</v>
      </c>
      <c r="F21" s="41"/>
      <c r="G21" s="42" t="s">
        <v>361</v>
      </c>
      <c r="H21" s="43" t="s">
        <v>2114</v>
      </c>
    </row>
    <row r="22" spans="1:8" ht="22.5" customHeight="1">
      <c r="A22" s="37" t="s">
        <v>2106</v>
      </c>
      <c r="B22" s="38" t="s">
        <v>362</v>
      </c>
      <c r="C22" s="47"/>
      <c r="D22" s="46" t="s">
        <v>2115</v>
      </c>
      <c r="E22" s="41" t="s">
        <v>371</v>
      </c>
      <c r="F22" s="50"/>
      <c r="G22" s="42" t="s">
        <v>361</v>
      </c>
      <c r="H22" s="43"/>
    </row>
    <row r="23" spans="1:8" ht="22.5" customHeight="1">
      <c r="A23" s="37" t="s">
        <v>2106</v>
      </c>
      <c r="B23" s="38" t="s">
        <v>362</v>
      </c>
      <c r="C23" s="47"/>
      <c r="D23" s="46" t="s">
        <v>2116</v>
      </c>
      <c r="E23" s="41" t="s">
        <v>371</v>
      </c>
      <c r="F23" s="50"/>
      <c r="G23" s="42" t="s">
        <v>361</v>
      </c>
      <c r="H23" s="43"/>
    </row>
    <row r="24" spans="1:8" ht="22.5" customHeight="1">
      <c r="A24" s="37" t="s">
        <v>2106</v>
      </c>
      <c r="B24" s="38" t="s">
        <v>362</v>
      </c>
      <c r="C24" s="39"/>
      <c r="D24" s="46" t="s">
        <v>2117</v>
      </c>
      <c r="E24" s="41" t="s">
        <v>360</v>
      </c>
      <c r="F24" s="39"/>
      <c r="G24" s="42" t="s">
        <v>361</v>
      </c>
      <c r="H24" s="43"/>
    </row>
    <row r="25" spans="1:8" ht="22.5" customHeight="1">
      <c r="A25" s="37" t="s">
        <v>2106</v>
      </c>
      <c r="B25" s="38" t="s">
        <v>364</v>
      </c>
      <c r="C25" s="39"/>
      <c r="D25" s="46" t="s">
        <v>2118</v>
      </c>
      <c r="E25" s="41" t="s">
        <v>371</v>
      </c>
      <c r="F25" s="51"/>
      <c r="G25" s="42" t="s">
        <v>361</v>
      </c>
      <c r="H25" s="43"/>
    </row>
    <row r="26" spans="1:8" ht="22.5" customHeight="1">
      <c r="A26" s="37" t="s">
        <v>2106</v>
      </c>
      <c r="B26" s="38" t="s">
        <v>405</v>
      </c>
      <c r="C26" s="47"/>
      <c r="D26" s="46" t="s">
        <v>2119</v>
      </c>
      <c r="E26" s="41" t="s">
        <v>360</v>
      </c>
      <c r="F26" s="39"/>
      <c r="G26" s="42" t="s">
        <v>361</v>
      </c>
      <c r="H26" s="43"/>
    </row>
    <row r="27" spans="1:8" ht="22.5" customHeight="1">
      <c r="A27" s="37" t="s">
        <v>2120</v>
      </c>
      <c r="B27" s="38" t="s">
        <v>358</v>
      </c>
      <c r="C27" s="47"/>
      <c r="D27" s="48" t="s">
        <v>2121</v>
      </c>
      <c r="E27" s="41" t="s">
        <v>360</v>
      </c>
      <c r="F27" s="39"/>
      <c r="G27" s="42" t="s">
        <v>361</v>
      </c>
      <c r="H27" s="43"/>
    </row>
    <row r="28" spans="1:8" ht="22.5" customHeight="1">
      <c r="A28" s="37" t="s">
        <v>2120</v>
      </c>
      <c r="B28" s="38" t="s">
        <v>358</v>
      </c>
      <c r="C28" s="38" t="s">
        <v>374</v>
      </c>
      <c r="D28" s="48" t="s">
        <v>2122</v>
      </c>
      <c r="E28" s="41" t="s">
        <v>360</v>
      </c>
      <c r="F28" s="39"/>
      <c r="G28" s="42" t="s">
        <v>361</v>
      </c>
      <c r="H28" s="43"/>
    </row>
    <row r="29" spans="1:8" ht="22.5" customHeight="1">
      <c r="A29" s="37" t="s">
        <v>2120</v>
      </c>
      <c r="B29" s="38" t="s">
        <v>358</v>
      </c>
      <c r="C29" s="38" t="s">
        <v>376</v>
      </c>
      <c r="D29" s="48" t="s">
        <v>2123</v>
      </c>
      <c r="E29" s="41" t="s">
        <v>360</v>
      </c>
      <c r="F29" s="39"/>
      <c r="G29" s="42" t="s">
        <v>361</v>
      </c>
      <c r="H29" s="43"/>
    </row>
    <row r="30" spans="1:8" ht="22.5" customHeight="1">
      <c r="A30" s="37" t="s">
        <v>2124</v>
      </c>
      <c r="B30" s="38" t="s">
        <v>358</v>
      </c>
      <c r="C30" s="47"/>
      <c r="D30" s="48" t="s">
        <v>2125</v>
      </c>
      <c r="E30" s="41" t="s">
        <v>360</v>
      </c>
      <c r="F30" s="39"/>
      <c r="G30" s="42" t="s">
        <v>361</v>
      </c>
      <c r="H30" s="43"/>
    </row>
    <row r="31" spans="1:8" ht="22.5" customHeight="1">
      <c r="A31" s="37" t="s">
        <v>2124</v>
      </c>
      <c r="B31" s="38" t="s">
        <v>358</v>
      </c>
      <c r="C31" s="47"/>
      <c r="D31" s="48" t="s">
        <v>2126</v>
      </c>
      <c r="E31" s="41" t="s">
        <v>367</v>
      </c>
      <c r="F31" s="42" t="s">
        <v>368</v>
      </c>
      <c r="G31" s="42" t="s">
        <v>361</v>
      </c>
      <c r="H31" s="43" t="s">
        <v>369</v>
      </c>
    </row>
    <row r="32" spans="1:8" ht="22.5" customHeight="1">
      <c r="A32" s="37" t="s">
        <v>2124</v>
      </c>
      <c r="B32" s="38" t="s">
        <v>358</v>
      </c>
      <c r="C32" s="47"/>
      <c r="D32" s="48" t="s">
        <v>2127</v>
      </c>
      <c r="E32" s="41" t="s">
        <v>360</v>
      </c>
      <c r="F32" s="39"/>
      <c r="G32" s="42" t="s">
        <v>361</v>
      </c>
      <c r="H32" s="43"/>
    </row>
    <row r="33" spans="1:8" ht="22.5" customHeight="1">
      <c r="A33" s="37" t="s">
        <v>2124</v>
      </c>
      <c r="B33" s="38" t="s">
        <v>362</v>
      </c>
      <c r="C33" s="47"/>
      <c r="D33" s="48" t="s">
        <v>2128</v>
      </c>
      <c r="E33" s="41" t="s">
        <v>367</v>
      </c>
      <c r="F33" s="42" t="s">
        <v>368</v>
      </c>
      <c r="G33" s="42" t="s">
        <v>361</v>
      </c>
      <c r="H33" s="43" t="s">
        <v>369</v>
      </c>
    </row>
    <row r="34" spans="1:8" ht="22.5" customHeight="1">
      <c r="A34" s="37" t="s">
        <v>2124</v>
      </c>
      <c r="B34" s="38" t="s">
        <v>362</v>
      </c>
      <c r="C34" s="38" t="s">
        <v>374</v>
      </c>
      <c r="D34" s="46" t="s">
        <v>2129</v>
      </c>
      <c r="E34" s="41" t="s">
        <v>360</v>
      </c>
      <c r="F34" s="39"/>
      <c r="G34" s="42" t="s">
        <v>361</v>
      </c>
      <c r="H34" s="43"/>
    </row>
    <row r="35" spans="1:8" ht="22.5" customHeight="1">
      <c r="A35" s="37" t="s">
        <v>2124</v>
      </c>
      <c r="B35" s="38" t="s">
        <v>362</v>
      </c>
      <c r="C35" s="52" t="s">
        <v>376</v>
      </c>
      <c r="D35" s="46" t="s">
        <v>2130</v>
      </c>
      <c r="E35" s="41" t="s">
        <v>360</v>
      </c>
      <c r="F35" s="39"/>
      <c r="G35" s="42" t="s">
        <v>361</v>
      </c>
      <c r="H35" s="43"/>
    </row>
    <row r="36" spans="1:8" ht="22.5" customHeight="1">
      <c r="A36" s="37" t="s">
        <v>2124</v>
      </c>
      <c r="B36" s="38" t="s">
        <v>362</v>
      </c>
      <c r="C36" s="52" t="s">
        <v>376</v>
      </c>
      <c r="D36" s="46" t="s">
        <v>2131</v>
      </c>
      <c r="E36" s="41" t="s">
        <v>360</v>
      </c>
      <c r="F36" s="39"/>
      <c r="G36" s="42" t="s">
        <v>361</v>
      </c>
      <c r="H36" s="43"/>
    </row>
    <row r="37" spans="1:8" ht="22.5" customHeight="1">
      <c r="A37" s="37" t="s">
        <v>2124</v>
      </c>
      <c r="B37" s="38" t="s">
        <v>362</v>
      </c>
      <c r="C37" s="52" t="s">
        <v>376</v>
      </c>
      <c r="D37" s="46" t="s">
        <v>2132</v>
      </c>
      <c r="E37" s="41" t="s">
        <v>360</v>
      </c>
      <c r="F37" s="39"/>
      <c r="G37" s="42" t="s">
        <v>361</v>
      </c>
      <c r="H37" s="43"/>
    </row>
    <row r="38" spans="1:8" ht="22.5" customHeight="1">
      <c r="A38" s="37" t="s">
        <v>2124</v>
      </c>
      <c r="B38" s="38" t="s">
        <v>362</v>
      </c>
      <c r="C38" s="52" t="s">
        <v>376</v>
      </c>
      <c r="D38" s="46" t="s">
        <v>2133</v>
      </c>
      <c r="E38" s="41" t="s">
        <v>360</v>
      </c>
      <c r="F38" s="39"/>
      <c r="G38" s="42" t="s">
        <v>361</v>
      </c>
      <c r="H38" s="43"/>
    </row>
    <row r="39" spans="1:8" ht="22.5" customHeight="1">
      <c r="A39" s="37" t="s">
        <v>2124</v>
      </c>
      <c r="B39" s="38" t="s">
        <v>362</v>
      </c>
      <c r="C39" s="52" t="s">
        <v>378</v>
      </c>
      <c r="D39" s="46" t="s">
        <v>2134</v>
      </c>
      <c r="E39" s="41" t="s">
        <v>360</v>
      </c>
      <c r="F39" s="39"/>
      <c r="G39" s="42" t="s">
        <v>361</v>
      </c>
      <c r="H39" s="43"/>
    </row>
    <row r="40" spans="1:8" ht="22.5" customHeight="1">
      <c r="A40" s="37" t="s">
        <v>2135</v>
      </c>
      <c r="B40" s="38" t="s">
        <v>358</v>
      </c>
      <c r="C40" s="39"/>
      <c r="D40" s="48" t="s">
        <v>2136</v>
      </c>
      <c r="E40" s="41" t="s">
        <v>360</v>
      </c>
      <c r="F40" s="39"/>
      <c r="G40" s="42" t="s">
        <v>361</v>
      </c>
      <c r="H40" s="43"/>
    </row>
    <row r="41" spans="1:8" ht="22.5" customHeight="1">
      <c r="A41" s="37" t="s">
        <v>2135</v>
      </c>
      <c r="B41" s="38" t="s">
        <v>362</v>
      </c>
      <c r="C41" s="39"/>
      <c r="D41" s="48" t="s">
        <v>2137</v>
      </c>
      <c r="E41" s="41" t="s">
        <v>360</v>
      </c>
      <c r="F41" s="39"/>
      <c r="G41" s="42" t="s">
        <v>361</v>
      </c>
      <c r="H41" s="43"/>
    </row>
    <row r="42" spans="1:8" ht="22.5" customHeight="1">
      <c r="A42" s="37" t="s">
        <v>2135</v>
      </c>
      <c r="B42" s="38" t="s">
        <v>362</v>
      </c>
      <c r="C42" s="52" t="s">
        <v>374</v>
      </c>
      <c r="D42" s="40" t="s">
        <v>2138</v>
      </c>
      <c r="E42" s="41" t="s">
        <v>360</v>
      </c>
      <c r="F42" s="39"/>
      <c r="G42" s="42" t="s">
        <v>361</v>
      </c>
      <c r="H42" s="43"/>
    </row>
    <row r="43" spans="1:8" ht="22.5" customHeight="1">
      <c r="A43" s="37" t="s">
        <v>2135</v>
      </c>
      <c r="B43" s="38" t="s">
        <v>362</v>
      </c>
      <c r="C43" s="52" t="s">
        <v>374</v>
      </c>
      <c r="D43" s="40" t="s">
        <v>2139</v>
      </c>
      <c r="E43" s="41" t="s">
        <v>360</v>
      </c>
      <c r="F43" s="39"/>
      <c r="G43" s="42" t="s">
        <v>361</v>
      </c>
      <c r="H43" s="43"/>
    </row>
    <row r="44" spans="1:8" ht="22.5" customHeight="1">
      <c r="A44" s="37" t="s">
        <v>2135</v>
      </c>
      <c r="B44" s="38" t="s">
        <v>362</v>
      </c>
      <c r="C44" s="52" t="s">
        <v>374</v>
      </c>
      <c r="D44" s="40" t="s">
        <v>2140</v>
      </c>
      <c r="E44" s="41" t="s">
        <v>360</v>
      </c>
      <c r="F44" s="39"/>
      <c r="G44" s="42" t="s">
        <v>361</v>
      </c>
      <c r="H44" s="43"/>
    </row>
    <row r="45" spans="1:8" ht="22.5" customHeight="1">
      <c r="A45" s="37" t="s">
        <v>2135</v>
      </c>
      <c r="B45" s="38" t="s">
        <v>362</v>
      </c>
      <c r="C45" s="52" t="s">
        <v>376</v>
      </c>
      <c r="D45" s="40" t="s">
        <v>2141</v>
      </c>
      <c r="E45" s="41" t="s">
        <v>360</v>
      </c>
      <c r="F45" s="39"/>
      <c r="G45" s="42" t="s">
        <v>361</v>
      </c>
      <c r="H45" s="43"/>
    </row>
    <row r="46" spans="1:8" ht="22.5" customHeight="1">
      <c r="A46" s="37" t="s">
        <v>2135</v>
      </c>
      <c r="B46" s="38" t="s">
        <v>362</v>
      </c>
      <c r="C46" s="52" t="s">
        <v>378</v>
      </c>
      <c r="D46" s="48" t="s">
        <v>2142</v>
      </c>
      <c r="E46" s="41" t="s">
        <v>360</v>
      </c>
      <c r="F46" s="44"/>
      <c r="G46" s="42" t="s">
        <v>361</v>
      </c>
      <c r="H46" s="43"/>
    </row>
    <row r="47" spans="1:8" ht="22.5" customHeight="1">
      <c r="A47" s="37" t="s">
        <v>2135</v>
      </c>
      <c r="B47" s="38" t="s">
        <v>364</v>
      </c>
      <c r="C47" s="39"/>
      <c r="D47" s="40" t="s">
        <v>2143</v>
      </c>
      <c r="E47" s="41" t="s">
        <v>360</v>
      </c>
      <c r="F47" s="44"/>
      <c r="G47" s="42" t="s">
        <v>361</v>
      </c>
      <c r="H47" s="43"/>
    </row>
    <row r="48" spans="1:8" ht="22.5" customHeight="1">
      <c r="A48" s="37" t="s">
        <v>2135</v>
      </c>
      <c r="B48" s="38" t="s">
        <v>405</v>
      </c>
      <c r="C48" s="39"/>
      <c r="D48" s="48" t="s">
        <v>2144</v>
      </c>
      <c r="E48" s="41" t="s">
        <v>360</v>
      </c>
      <c r="F48" s="44"/>
      <c r="G48" s="42" t="s">
        <v>361</v>
      </c>
      <c r="H48" s="43"/>
    </row>
    <row r="49" spans="1:8" ht="22.5" customHeight="1">
      <c r="A49" s="37" t="s">
        <v>2145</v>
      </c>
      <c r="B49" s="53"/>
      <c r="C49" s="54"/>
      <c r="D49" s="48" t="s">
        <v>2146</v>
      </c>
      <c r="E49" s="55" t="s">
        <v>387</v>
      </c>
      <c r="F49" s="56"/>
      <c r="G49" s="42" t="s">
        <v>361</v>
      </c>
      <c r="H49" s="43" t="s">
        <v>2147</v>
      </c>
    </row>
    <row r="50" spans="1:8" ht="22.5" customHeight="1">
      <c r="A50" s="37" t="s">
        <v>2145</v>
      </c>
      <c r="B50" s="53"/>
      <c r="C50" s="54"/>
      <c r="D50" s="48" t="s">
        <v>2148</v>
      </c>
      <c r="E50" s="55" t="s">
        <v>387</v>
      </c>
      <c r="F50" s="56"/>
      <c r="G50" s="42" t="s">
        <v>361</v>
      </c>
      <c r="H50" s="43" t="s">
        <v>2149</v>
      </c>
    </row>
    <row r="51" spans="1:8" ht="22.5" customHeight="1">
      <c r="A51" s="37" t="s">
        <v>2145</v>
      </c>
      <c r="B51" s="38" t="s">
        <v>358</v>
      </c>
      <c r="C51" s="47"/>
      <c r="D51" s="48" t="s">
        <v>2150</v>
      </c>
      <c r="E51" s="41" t="s">
        <v>390</v>
      </c>
      <c r="F51" s="57"/>
      <c r="G51" s="41" t="s">
        <v>2151</v>
      </c>
      <c r="H51" s="43" t="s">
        <v>2152</v>
      </c>
    </row>
    <row r="52" spans="1:8" ht="22.5" customHeight="1">
      <c r="A52" s="37" t="s">
        <v>2145</v>
      </c>
      <c r="B52" s="38" t="s">
        <v>362</v>
      </c>
      <c r="C52" s="38" t="s">
        <v>374</v>
      </c>
      <c r="D52" s="48" t="s">
        <v>2153</v>
      </c>
      <c r="E52" s="41" t="s">
        <v>390</v>
      </c>
      <c r="F52" s="57"/>
      <c r="G52" s="41" t="s">
        <v>2151</v>
      </c>
      <c r="H52" s="43" t="s">
        <v>2152</v>
      </c>
    </row>
    <row r="53" spans="1:8" ht="22.5" customHeight="1">
      <c r="A53" s="37" t="s">
        <v>2145</v>
      </c>
      <c r="B53" s="38" t="s">
        <v>362</v>
      </c>
      <c r="C53" s="38" t="s">
        <v>376</v>
      </c>
      <c r="D53" s="48" t="s">
        <v>2154</v>
      </c>
      <c r="E53" s="41" t="s">
        <v>390</v>
      </c>
      <c r="F53" s="57"/>
      <c r="G53" s="41" t="s">
        <v>2151</v>
      </c>
      <c r="H53" s="43" t="s">
        <v>2152</v>
      </c>
    </row>
    <row r="54" spans="1:8" ht="22.5" customHeight="1">
      <c r="A54" s="37" t="s">
        <v>2145</v>
      </c>
      <c r="B54" s="38" t="s">
        <v>362</v>
      </c>
      <c r="C54" s="38" t="s">
        <v>378</v>
      </c>
      <c r="D54" s="48" t="s">
        <v>2155</v>
      </c>
      <c r="E54" s="41" t="s">
        <v>390</v>
      </c>
      <c r="F54" s="57"/>
      <c r="G54" s="41" t="s">
        <v>2151</v>
      </c>
      <c r="H54" s="43" t="s">
        <v>2152</v>
      </c>
    </row>
    <row r="55" spans="1:8" ht="22.5" customHeight="1">
      <c r="A55" s="37" t="s">
        <v>2145</v>
      </c>
      <c r="B55" s="38" t="s">
        <v>362</v>
      </c>
      <c r="C55" s="38" t="s">
        <v>382</v>
      </c>
      <c r="D55" s="48" t="s">
        <v>2156</v>
      </c>
      <c r="E55" s="41" t="s">
        <v>390</v>
      </c>
      <c r="F55" s="57"/>
      <c r="G55" s="41" t="s">
        <v>2151</v>
      </c>
      <c r="H55" s="43" t="s">
        <v>2152</v>
      </c>
    </row>
    <row r="56" spans="1:8" ht="22.5" customHeight="1">
      <c r="A56" s="37" t="s">
        <v>2145</v>
      </c>
      <c r="B56" s="38" t="s">
        <v>362</v>
      </c>
      <c r="C56" s="38" t="s">
        <v>740</v>
      </c>
      <c r="D56" s="48" t="s">
        <v>2157</v>
      </c>
      <c r="E56" s="41" t="s">
        <v>390</v>
      </c>
      <c r="F56" s="57"/>
      <c r="G56" s="41" t="s">
        <v>2151</v>
      </c>
      <c r="H56" s="43" t="s">
        <v>2152</v>
      </c>
    </row>
    <row r="57" spans="1:8" ht="22.5" customHeight="1">
      <c r="A57" s="37" t="s">
        <v>2145</v>
      </c>
      <c r="B57" s="38" t="s">
        <v>364</v>
      </c>
      <c r="C57" s="47"/>
      <c r="D57" s="48" t="s">
        <v>2158</v>
      </c>
      <c r="E57" s="49" t="s">
        <v>360</v>
      </c>
      <c r="F57" s="39"/>
      <c r="G57" s="42" t="s">
        <v>361</v>
      </c>
      <c r="H57" s="43"/>
    </row>
    <row r="58" spans="1:8" ht="38.15" customHeight="1">
      <c r="A58" s="37" t="s">
        <v>2145</v>
      </c>
      <c r="B58" s="38" t="s">
        <v>364</v>
      </c>
      <c r="C58" s="38" t="s">
        <v>374</v>
      </c>
      <c r="D58" s="48" t="s">
        <v>2159</v>
      </c>
      <c r="E58" s="49" t="s">
        <v>427</v>
      </c>
      <c r="F58" s="42" t="s">
        <v>2160</v>
      </c>
      <c r="G58" s="42" t="s">
        <v>361</v>
      </c>
      <c r="H58" s="43" t="s">
        <v>2161</v>
      </c>
    </row>
    <row r="59" spans="1:8" ht="22.5" customHeight="1">
      <c r="A59" s="37" t="s">
        <v>2145</v>
      </c>
      <c r="B59" s="38" t="s">
        <v>364</v>
      </c>
      <c r="C59" s="38" t="s">
        <v>374</v>
      </c>
      <c r="D59" s="48" t="s">
        <v>2162</v>
      </c>
      <c r="E59" s="49" t="s">
        <v>360</v>
      </c>
      <c r="F59" s="41"/>
      <c r="G59" s="42" t="s">
        <v>361</v>
      </c>
      <c r="H59" s="43" t="s">
        <v>2163</v>
      </c>
    </row>
    <row r="60" spans="1:8" ht="60" customHeight="1">
      <c r="A60" s="37" t="s">
        <v>2145</v>
      </c>
      <c r="B60" s="38" t="s">
        <v>364</v>
      </c>
      <c r="C60" s="38" t="s">
        <v>376</v>
      </c>
      <c r="D60" s="48" t="s">
        <v>2164</v>
      </c>
      <c r="E60" s="49" t="s">
        <v>427</v>
      </c>
      <c r="F60" s="42" t="s">
        <v>2165</v>
      </c>
      <c r="G60" s="42" t="s">
        <v>361</v>
      </c>
      <c r="H60" s="43" t="s">
        <v>2161</v>
      </c>
    </row>
    <row r="61" spans="1:8" ht="22.5" customHeight="1">
      <c r="A61" s="37" t="s">
        <v>2145</v>
      </c>
      <c r="B61" s="38" t="s">
        <v>364</v>
      </c>
      <c r="C61" s="38" t="s">
        <v>376</v>
      </c>
      <c r="D61" s="48" t="s">
        <v>2166</v>
      </c>
      <c r="E61" s="49" t="s">
        <v>360</v>
      </c>
      <c r="F61" s="41"/>
      <c r="G61" s="42" t="s">
        <v>361</v>
      </c>
      <c r="H61" s="43" t="s">
        <v>2167</v>
      </c>
    </row>
    <row r="62" spans="1:8" ht="22.5" customHeight="1">
      <c r="A62" s="37" t="s">
        <v>2145</v>
      </c>
      <c r="B62" s="38" t="s">
        <v>405</v>
      </c>
      <c r="C62" s="47"/>
      <c r="D62" s="48" t="s">
        <v>2168</v>
      </c>
      <c r="E62" s="49" t="s">
        <v>360</v>
      </c>
      <c r="F62" s="39"/>
      <c r="G62" s="42" t="s">
        <v>361</v>
      </c>
      <c r="H62" s="43"/>
    </row>
    <row r="63" spans="1:8" ht="22.5" customHeight="1">
      <c r="A63" s="37" t="s">
        <v>2145</v>
      </c>
      <c r="B63" s="38" t="s">
        <v>408</v>
      </c>
      <c r="C63" s="47"/>
      <c r="D63" s="48" t="s">
        <v>2169</v>
      </c>
      <c r="E63" s="49" t="s">
        <v>360</v>
      </c>
      <c r="F63" s="39"/>
      <c r="G63" s="42" t="s">
        <v>361</v>
      </c>
      <c r="H63" s="43"/>
    </row>
    <row r="64" spans="1:8" ht="22.5" customHeight="1">
      <c r="A64" s="37" t="s">
        <v>2145</v>
      </c>
      <c r="B64" s="38" t="s">
        <v>408</v>
      </c>
      <c r="C64" s="47"/>
      <c r="D64" s="48" t="s">
        <v>2170</v>
      </c>
      <c r="E64" s="49" t="s">
        <v>360</v>
      </c>
      <c r="F64" s="39"/>
      <c r="G64" s="42" t="s">
        <v>361</v>
      </c>
      <c r="H64" s="43"/>
    </row>
    <row r="65" spans="1:8" ht="22.5" customHeight="1">
      <c r="A65" s="37" t="s">
        <v>2171</v>
      </c>
      <c r="B65" s="38" t="s">
        <v>358</v>
      </c>
      <c r="C65" s="47"/>
      <c r="D65" s="48" t="s">
        <v>2172</v>
      </c>
      <c r="E65" s="41" t="s">
        <v>390</v>
      </c>
      <c r="F65" s="41"/>
      <c r="G65" s="41" t="s">
        <v>2151</v>
      </c>
      <c r="H65" s="43" t="s">
        <v>2173</v>
      </c>
    </row>
    <row r="66" spans="1:8" ht="22.5" customHeight="1">
      <c r="A66" s="37" t="s">
        <v>2171</v>
      </c>
      <c r="B66" s="38" t="s">
        <v>358</v>
      </c>
      <c r="C66" s="38" t="s">
        <v>374</v>
      </c>
      <c r="D66" s="48" t="s">
        <v>2174</v>
      </c>
      <c r="E66" s="41" t="s">
        <v>360</v>
      </c>
      <c r="F66" s="39"/>
      <c r="G66" s="42" t="s">
        <v>361</v>
      </c>
      <c r="H66" s="43"/>
    </row>
    <row r="67" spans="1:8" ht="22.5" customHeight="1">
      <c r="A67" s="37" t="s">
        <v>2171</v>
      </c>
      <c r="B67" s="38" t="s">
        <v>358</v>
      </c>
      <c r="C67" s="52" t="s">
        <v>376</v>
      </c>
      <c r="D67" s="46" t="s">
        <v>2175</v>
      </c>
      <c r="E67" s="41" t="s">
        <v>360</v>
      </c>
      <c r="F67" s="39"/>
      <c r="G67" s="42" t="s">
        <v>361</v>
      </c>
      <c r="H67" s="43"/>
    </row>
    <row r="68" spans="1:8" ht="22.5" customHeight="1">
      <c r="A68" s="37" t="s">
        <v>2171</v>
      </c>
      <c r="B68" s="38" t="s">
        <v>362</v>
      </c>
      <c r="C68" s="39"/>
      <c r="D68" s="46" t="s">
        <v>2176</v>
      </c>
      <c r="E68" s="41" t="s">
        <v>360</v>
      </c>
      <c r="F68" s="39"/>
      <c r="G68" s="42" t="s">
        <v>361</v>
      </c>
      <c r="H68" s="43"/>
    </row>
    <row r="69" spans="1:8" ht="41.15" customHeight="1">
      <c r="A69" s="37" t="s">
        <v>2171</v>
      </c>
      <c r="B69" s="38" t="s">
        <v>362</v>
      </c>
      <c r="C69" s="52" t="s">
        <v>374</v>
      </c>
      <c r="D69" s="46" t="s">
        <v>2177</v>
      </c>
      <c r="E69" s="49" t="s">
        <v>427</v>
      </c>
      <c r="F69" s="42" t="s">
        <v>2160</v>
      </c>
      <c r="G69" s="42" t="s">
        <v>361</v>
      </c>
      <c r="H69" s="43" t="s">
        <v>2161</v>
      </c>
    </row>
    <row r="70" spans="1:8" ht="22.5" customHeight="1">
      <c r="A70" s="37" t="s">
        <v>2171</v>
      </c>
      <c r="B70" s="38" t="s">
        <v>362</v>
      </c>
      <c r="C70" s="52" t="s">
        <v>374</v>
      </c>
      <c r="D70" s="46" t="s">
        <v>2178</v>
      </c>
      <c r="E70" s="49" t="s">
        <v>360</v>
      </c>
      <c r="F70" s="41"/>
      <c r="G70" s="42" t="s">
        <v>361</v>
      </c>
      <c r="H70" s="43" t="s">
        <v>2179</v>
      </c>
    </row>
    <row r="71" spans="1:8" ht="51" customHeight="1">
      <c r="A71" s="37" t="s">
        <v>2171</v>
      </c>
      <c r="B71" s="38" t="s">
        <v>362</v>
      </c>
      <c r="C71" s="52" t="s">
        <v>376</v>
      </c>
      <c r="D71" s="46" t="s">
        <v>2180</v>
      </c>
      <c r="E71" s="49" t="s">
        <v>427</v>
      </c>
      <c r="F71" s="42" t="s">
        <v>2165</v>
      </c>
      <c r="G71" s="42" t="s">
        <v>361</v>
      </c>
      <c r="H71" s="43" t="s">
        <v>2161</v>
      </c>
    </row>
    <row r="72" spans="1:8" ht="22.5" customHeight="1">
      <c r="A72" s="37" t="s">
        <v>2171</v>
      </c>
      <c r="B72" s="38" t="s">
        <v>362</v>
      </c>
      <c r="C72" s="52" t="s">
        <v>376</v>
      </c>
      <c r="D72" s="46" t="s">
        <v>2181</v>
      </c>
      <c r="E72" s="49" t="s">
        <v>360</v>
      </c>
      <c r="F72" s="41"/>
      <c r="G72" s="42" t="s">
        <v>361</v>
      </c>
      <c r="H72" s="46" t="s">
        <v>2179</v>
      </c>
    </row>
    <row r="73" spans="1:8" ht="22.5" customHeight="1">
      <c r="A73" s="37" t="s">
        <v>2171</v>
      </c>
      <c r="B73" s="38" t="s">
        <v>364</v>
      </c>
      <c r="C73" s="47"/>
      <c r="D73" s="46" t="s">
        <v>2182</v>
      </c>
      <c r="E73" s="41" t="s">
        <v>360</v>
      </c>
      <c r="F73" s="39"/>
      <c r="G73" s="42" t="s">
        <v>361</v>
      </c>
      <c r="H73" s="43"/>
    </row>
    <row r="74" spans="1:8" ht="22.5" customHeight="1">
      <c r="A74" s="37" t="s">
        <v>2171</v>
      </c>
      <c r="B74" s="38" t="s">
        <v>364</v>
      </c>
      <c r="C74" s="39"/>
      <c r="D74" s="46" t="s">
        <v>2183</v>
      </c>
      <c r="E74" s="41" t="s">
        <v>360</v>
      </c>
      <c r="F74" s="39"/>
      <c r="G74" s="42" t="s">
        <v>361</v>
      </c>
      <c r="H74" s="43"/>
    </row>
    <row r="75" spans="1:8" ht="22.5" customHeight="1">
      <c r="A75" s="37" t="s">
        <v>2184</v>
      </c>
      <c r="B75" s="38" t="s">
        <v>358</v>
      </c>
      <c r="C75" s="39"/>
      <c r="D75" s="48" t="s">
        <v>2185</v>
      </c>
      <c r="E75" s="41" t="s">
        <v>360</v>
      </c>
      <c r="F75" s="39"/>
      <c r="G75" s="42" t="s">
        <v>361</v>
      </c>
      <c r="H75" s="43"/>
    </row>
    <row r="76" spans="1:8" ht="35.15" customHeight="1">
      <c r="A76" s="37" t="s">
        <v>2184</v>
      </c>
      <c r="B76" s="38" t="s">
        <v>362</v>
      </c>
      <c r="C76" s="39"/>
      <c r="D76" s="48" t="s">
        <v>2186</v>
      </c>
      <c r="E76" s="41" t="s">
        <v>360</v>
      </c>
      <c r="F76" s="44"/>
      <c r="G76" s="42" t="s">
        <v>361</v>
      </c>
      <c r="H76" s="43"/>
    </row>
    <row r="77" spans="1:8" ht="22.5" customHeight="1">
      <c r="A77" s="37" t="s">
        <v>2184</v>
      </c>
      <c r="B77" s="38" t="s">
        <v>364</v>
      </c>
      <c r="C77" s="52" t="s">
        <v>374</v>
      </c>
      <c r="D77" s="48" t="s">
        <v>2187</v>
      </c>
      <c r="E77" s="41" t="s">
        <v>360</v>
      </c>
      <c r="F77" s="44"/>
      <c r="G77" s="42" t="s">
        <v>361</v>
      </c>
      <c r="H77" s="43"/>
    </row>
    <row r="78" spans="1:8" ht="22.5" customHeight="1">
      <c r="A78" s="37" t="s">
        <v>2184</v>
      </c>
      <c r="B78" s="38" t="s">
        <v>364</v>
      </c>
      <c r="C78" s="38" t="s">
        <v>376</v>
      </c>
      <c r="D78" s="48" t="s">
        <v>2188</v>
      </c>
      <c r="E78" s="41" t="s">
        <v>360</v>
      </c>
      <c r="F78" s="39"/>
      <c r="G78" s="42" t="s">
        <v>361</v>
      </c>
      <c r="H78" s="43"/>
    </row>
    <row r="79" spans="1:8" ht="22.5" customHeight="1">
      <c r="A79" s="37" t="s">
        <v>2184</v>
      </c>
      <c r="B79" s="38" t="s">
        <v>364</v>
      </c>
      <c r="C79" s="38" t="s">
        <v>378</v>
      </c>
      <c r="D79" s="48" t="s">
        <v>2189</v>
      </c>
      <c r="E79" s="41" t="s">
        <v>360</v>
      </c>
      <c r="F79" s="39"/>
      <c r="G79" s="42" t="s">
        <v>361</v>
      </c>
      <c r="H79" s="43"/>
    </row>
    <row r="80" spans="1:8" ht="20">
      <c r="A80" s="37" t="s">
        <v>2184</v>
      </c>
      <c r="B80" s="38" t="s">
        <v>364</v>
      </c>
      <c r="C80" s="38" t="s">
        <v>382</v>
      </c>
      <c r="D80" s="48" t="s">
        <v>2190</v>
      </c>
      <c r="E80" s="41" t="s">
        <v>360</v>
      </c>
      <c r="F80" s="39"/>
      <c r="G80" s="42" t="s">
        <v>361</v>
      </c>
      <c r="H80" s="43"/>
    </row>
    <row r="81" spans="1:8" ht="22.5" customHeight="1">
      <c r="A81" s="37" t="s">
        <v>2184</v>
      </c>
      <c r="B81" s="38" t="s">
        <v>364</v>
      </c>
      <c r="C81" s="38" t="s">
        <v>740</v>
      </c>
      <c r="D81" s="48" t="s">
        <v>2191</v>
      </c>
      <c r="E81" s="41" t="s">
        <v>360</v>
      </c>
      <c r="F81" s="39"/>
      <c r="G81" s="42" t="s">
        <v>361</v>
      </c>
      <c r="H81" s="43"/>
    </row>
    <row r="82" spans="1:8" ht="22.5" customHeight="1">
      <c r="A82" s="37" t="s">
        <v>2184</v>
      </c>
      <c r="B82" s="38" t="s">
        <v>364</v>
      </c>
      <c r="C82" s="38" t="s">
        <v>746</v>
      </c>
      <c r="D82" s="48" t="s">
        <v>2192</v>
      </c>
      <c r="E82" s="41" t="s">
        <v>360</v>
      </c>
      <c r="F82" s="39"/>
      <c r="G82" s="42" t="s">
        <v>361</v>
      </c>
      <c r="H82" s="43"/>
    </row>
    <row r="83" spans="1:8" ht="22.5" customHeight="1">
      <c r="A83" s="37" t="s">
        <v>2184</v>
      </c>
      <c r="B83" s="38" t="s">
        <v>364</v>
      </c>
      <c r="C83" s="38" t="s">
        <v>1033</v>
      </c>
      <c r="D83" s="48" t="s">
        <v>2193</v>
      </c>
      <c r="E83" s="41" t="s">
        <v>360</v>
      </c>
      <c r="F83" s="39"/>
      <c r="G83" s="42" t="s">
        <v>361</v>
      </c>
      <c r="H83" s="43"/>
    </row>
    <row r="84" spans="1:8" ht="22.5" customHeight="1">
      <c r="A84" s="37" t="s">
        <v>2184</v>
      </c>
      <c r="B84" s="38" t="s">
        <v>364</v>
      </c>
      <c r="C84" s="38" t="s">
        <v>1040</v>
      </c>
      <c r="D84" s="48" t="s">
        <v>2194</v>
      </c>
      <c r="E84" s="41" t="s">
        <v>360</v>
      </c>
      <c r="F84" s="39"/>
      <c r="G84" s="42" t="s">
        <v>361</v>
      </c>
      <c r="H84" s="43"/>
    </row>
    <row r="85" spans="1:8" ht="22.5" customHeight="1">
      <c r="A85" s="37" t="s">
        <v>2195</v>
      </c>
      <c r="B85" s="38" t="s">
        <v>358</v>
      </c>
      <c r="C85" s="47"/>
      <c r="D85" s="48" t="s">
        <v>2196</v>
      </c>
      <c r="E85" s="41" t="s">
        <v>360</v>
      </c>
      <c r="F85" s="57"/>
      <c r="G85" s="42" t="s">
        <v>361</v>
      </c>
      <c r="H85" s="43"/>
    </row>
    <row r="86" spans="1:8" ht="22.5" customHeight="1">
      <c r="A86" s="37" t="s">
        <v>2195</v>
      </c>
      <c r="B86" s="38" t="s">
        <v>362</v>
      </c>
      <c r="C86" s="47"/>
      <c r="D86" s="48" t="s">
        <v>2197</v>
      </c>
      <c r="E86" s="41" t="s">
        <v>360</v>
      </c>
      <c r="F86" s="41"/>
      <c r="G86" s="42" t="s">
        <v>361</v>
      </c>
      <c r="H86" s="43"/>
    </row>
    <row r="87" spans="1:8" ht="20">
      <c r="A87" s="37" t="s">
        <v>2195</v>
      </c>
      <c r="B87" s="38" t="s">
        <v>362</v>
      </c>
      <c r="C87" s="38" t="s">
        <v>374</v>
      </c>
      <c r="D87" s="48" t="s">
        <v>2198</v>
      </c>
      <c r="E87" s="41" t="s">
        <v>367</v>
      </c>
      <c r="F87" s="42" t="s">
        <v>368</v>
      </c>
      <c r="G87" s="42" t="s">
        <v>361</v>
      </c>
      <c r="H87" s="43" t="s">
        <v>369</v>
      </c>
    </row>
    <row r="88" spans="1:8" ht="35.15" customHeight="1">
      <c r="A88" s="37" t="s">
        <v>2195</v>
      </c>
      <c r="B88" s="38" t="s">
        <v>362</v>
      </c>
      <c r="C88" s="38" t="s">
        <v>374</v>
      </c>
      <c r="D88" s="48" t="s">
        <v>2199</v>
      </c>
      <c r="E88" s="41" t="s">
        <v>360</v>
      </c>
      <c r="F88" s="41"/>
      <c r="G88" s="42" t="s">
        <v>361</v>
      </c>
      <c r="H88" s="43"/>
    </row>
    <row r="89" spans="1:8" ht="22.5" customHeight="1">
      <c r="A89" s="37" t="s">
        <v>2195</v>
      </c>
      <c r="B89" s="38" t="s">
        <v>362</v>
      </c>
      <c r="C89" s="38" t="s">
        <v>376</v>
      </c>
      <c r="D89" s="48" t="s">
        <v>2200</v>
      </c>
      <c r="E89" s="41" t="s">
        <v>367</v>
      </c>
      <c r="F89" s="42" t="s">
        <v>368</v>
      </c>
      <c r="G89" s="42" t="s">
        <v>361</v>
      </c>
      <c r="H89" s="43" t="s">
        <v>369</v>
      </c>
    </row>
    <row r="90" spans="1:8" ht="22.5" customHeight="1">
      <c r="A90" s="37" t="s">
        <v>2195</v>
      </c>
      <c r="B90" s="38" t="s">
        <v>362</v>
      </c>
      <c r="C90" s="38" t="s">
        <v>376</v>
      </c>
      <c r="D90" s="48" t="s">
        <v>2201</v>
      </c>
      <c r="E90" s="41" t="s">
        <v>360</v>
      </c>
      <c r="F90" s="41"/>
      <c r="G90" s="42" t="s">
        <v>361</v>
      </c>
      <c r="H90" s="43"/>
    </row>
    <row r="91" spans="1:8" ht="22.5" customHeight="1">
      <c r="A91" s="37" t="s">
        <v>2195</v>
      </c>
      <c r="B91" s="38" t="s">
        <v>362</v>
      </c>
      <c r="C91" s="38" t="s">
        <v>378</v>
      </c>
      <c r="D91" s="48" t="s">
        <v>2202</v>
      </c>
      <c r="E91" s="41" t="s">
        <v>367</v>
      </c>
      <c r="F91" s="42" t="s">
        <v>368</v>
      </c>
      <c r="G91" s="42" t="s">
        <v>361</v>
      </c>
      <c r="H91" s="43" t="s">
        <v>369</v>
      </c>
    </row>
    <row r="92" spans="1:8" ht="22.5" customHeight="1">
      <c r="A92" s="37" t="s">
        <v>2195</v>
      </c>
      <c r="B92" s="38" t="s">
        <v>362</v>
      </c>
      <c r="C92" s="38" t="s">
        <v>378</v>
      </c>
      <c r="D92" s="48" t="s">
        <v>2203</v>
      </c>
      <c r="E92" s="41" t="s">
        <v>360</v>
      </c>
      <c r="F92" s="41"/>
      <c r="G92" s="42" t="s">
        <v>361</v>
      </c>
      <c r="H92" s="43"/>
    </row>
    <row r="93" spans="1:8" ht="35.9" customHeight="1">
      <c r="A93" s="37" t="s">
        <v>2195</v>
      </c>
      <c r="B93" s="38" t="s">
        <v>362</v>
      </c>
      <c r="C93" s="38" t="s">
        <v>382</v>
      </c>
      <c r="D93" s="48" t="s">
        <v>2204</v>
      </c>
      <c r="E93" s="41" t="s">
        <v>367</v>
      </c>
      <c r="F93" s="42" t="s">
        <v>368</v>
      </c>
      <c r="G93" s="42" t="s">
        <v>361</v>
      </c>
      <c r="H93" s="43" t="s">
        <v>369</v>
      </c>
    </row>
    <row r="94" spans="1:8" ht="35.9" customHeight="1">
      <c r="A94" s="37" t="s">
        <v>2195</v>
      </c>
      <c r="B94" s="38" t="s">
        <v>362</v>
      </c>
      <c r="C94" s="38" t="s">
        <v>382</v>
      </c>
      <c r="D94" s="48" t="s">
        <v>2205</v>
      </c>
      <c r="E94" s="41" t="s">
        <v>360</v>
      </c>
      <c r="F94" s="41"/>
      <c r="G94" s="42" t="s">
        <v>361</v>
      </c>
      <c r="H94" s="43"/>
    </row>
    <row r="95" spans="1:8" ht="22.5" customHeight="1">
      <c r="A95" s="37" t="s">
        <v>2206</v>
      </c>
      <c r="B95" s="38" t="s">
        <v>358</v>
      </c>
      <c r="C95" s="47"/>
      <c r="D95" s="48" t="s">
        <v>2207</v>
      </c>
      <c r="E95" s="41" t="s">
        <v>367</v>
      </c>
      <c r="F95" s="42" t="s">
        <v>368</v>
      </c>
      <c r="G95" s="42" t="s">
        <v>361</v>
      </c>
      <c r="H95" s="43" t="s">
        <v>369</v>
      </c>
    </row>
    <row r="96" spans="1:8" ht="22.5" customHeight="1">
      <c r="A96" s="37" t="s">
        <v>2206</v>
      </c>
      <c r="B96" s="38" t="s">
        <v>362</v>
      </c>
      <c r="C96" s="47"/>
      <c r="D96" s="48" t="s">
        <v>2208</v>
      </c>
      <c r="E96" s="41" t="s">
        <v>360</v>
      </c>
      <c r="F96" s="39"/>
      <c r="G96" s="42" t="s">
        <v>361</v>
      </c>
      <c r="H96" s="43"/>
    </row>
    <row r="97" spans="1:8" ht="22.5" customHeight="1">
      <c r="A97" s="37" t="s">
        <v>2206</v>
      </c>
      <c r="B97" s="38" t="s">
        <v>362</v>
      </c>
      <c r="C97" s="47"/>
      <c r="D97" s="46" t="s">
        <v>2209</v>
      </c>
      <c r="E97" s="41" t="s">
        <v>360</v>
      </c>
      <c r="F97" s="41"/>
      <c r="G97" s="42" t="s">
        <v>361</v>
      </c>
      <c r="H97" s="43"/>
    </row>
    <row r="98" spans="1:8" ht="22.5" customHeight="1">
      <c r="A98" s="37" t="s">
        <v>2206</v>
      </c>
      <c r="B98" s="38" t="s">
        <v>362</v>
      </c>
      <c r="C98" s="39"/>
      <c r="D98" s="46" t="s">
        <v>2210</v>
      </c>
      <c r="E98" s="41" t="s">
        <v>360</v>
      </c>
      <c r="F98" s="39"/>
      <c r="G98" s="42" t="s">
        <v>361</v>
      </c>
      <c r="H98" s="43"/>
    </row>
    <row r="99" spans="1:8" ht="46.4" customHeight="1">
      <c r="A99" s="37" t="s">
        <v>2211</v>
      </c>
      <c r="B99" s="38" t="s">
        <v>358</v>
      </c>
      <c r="C99" s="47"/>
      <c r="D99" s="48" t="s">
        <v>2212</v>
      </c>
      <c r="E99" s="41" t="s">
        <v>360</v>
      </c>
      <c r="F99" s="41"/>
      <c r="G99" s="42" t="s">
        <v>361</v>
      </c>
      <c r="H99" s="43"/>
    </row>
    <row r="100" spans="1:8" ht="35.9" customHeight="1">
      <c r="A100" s="37" t="s">
        <v>2211</v>
      </c>
      <c r="B100" s="38" t="s">
        <v>362</v>
      </c>
      <c r="C100" s="47"/>
      <c r="D100" s="46" t="s">
        <v>2213</v>
      </c>
      <c r="E100" s="41" t="s">
        <v>360</v>
      </c>
      <c r="F100" s="41"/>
      <c r="G100" s="42" t="s">
        <v>361</v>
      </c>
      <c r="H100" s="43"/>
    </row>
    <row r="101" spans="1:8" ht="22.5" customHeight="1">
      <c r="A101" s="37" t="s">
        <v>2211</v>
      </c>
      <c r="B101" s="38" t="s">
        <v>362</v>
      </c>
      <c r="C101" s="52" t="s">
        <v>374</v>
      </c>
      <c r="D101" s="46" t="s">
        <v>2214</v>
      </c>
      <c r="E101" s="41" t="s">
        <v>367</v>
      </c>
      <c r="F101" s="42" t="s">
        <v>368</v>
      </c>
      <c r="G101" s="42" t="s">
        <v>361</v>
      </c>
      <c r="H101" s="43" t="s">
        <v>369</v>
      </c>
    </row>
    <row r="102" spans="1:8" ht="22.5" customHeight="1">
      <c r="A102" s="37" t="s">
        <v>2211</v>
      </c>
      <c r="B102" s="38" t="s">
        <v>362</v>
      </c>
      <c r="C102" s="52" t="s">
        <v>374</v>
      </c>
      <c r="D102" s="46" t="s">
        <v>2215</v>
      </c>
      <c r="E102" s="41" t="s">
        <v>360</v>
      </c>
      <c r="F102" s="39"/>
      <c r="G102" s="42" t="s">
        <v>361</v>
      </c>
      <c r="H102" s="43"/>
    </row>
    <row r="103" spans="1:8" ht="22.5" customHeight="1">
      <c r="A103" s="37" t="s">
        <v>2211</v>
      </c>
      <c r="B103" s="38" t="s">
        <v>362</v>
      </c>
      <c r="C103" s="38" t="s">
        <v>376</v>
      </c>
      <c r="D103" s="46" t="s">
        <v>2216</v>
      </c>
      <c r="E103" s="41" t="s">
        <v>360</v>
      </c>
      <c r="F103" s="39"/>
      <c r="G103" s="42" t="s">
        <v>361</v>
      </c>
      <c r="H103" s="43"/>
    </row>
    <row r="104" spans="1:8" ht="22.5" customHeight="1">
      <c r="A104" s="37" t="s">
        <v>2211</v>
      </c>
      <c r="B104" s="38" t="s">
        <v>364</v>
      </c>
      <c r="C104" s="39"/>
      <c r="D104" s="48" t="s">
        <v>2217</v>
      </c>
      <c r="E104" s="41" t="s">
        <v>360</v>
      </c>
      <c r="F104" s="39"/>
      <c r="G104" s="42" t="s">
        <v>361</v>
      </c>
      <c r="H104" s="43"/>
    </row>
    <row r="105" spans="1:8" ht="22.5" customHeight="1">
      <c r="A105" s="37" t="s">
        <v>2211</v>
      </c>
      <c r="B105" s="38" t="s">
        <v>364</v>
      </c>
      <c r="C105" s="39"/>
      <c r="D105" s="48" t="s">
        <v>2218</v>
      </c>
      <c r="E105" s="41" t="s">
        <v>399</v>
      </c>
      <c r="F105" s="39"/>
      <c r="G105" s="42" t="s">
        <v>361</v>
      </c>
      <c r="H105" s="43"/>
    </row>
    <row r="106" spans="1:8" ht="22.5" customHeight="1">
      <c r="A106" s="37" t="s">
        <v>2219</v>
      </c>
      <c r="B106" s="38" t="s">
        <v>358</v>
      </c>
      <c r="C106" s="47"/>
      <c r="D106" s="48" t="s">
        <v>2220</v>
      </c>
      <c r="E106" s="41" t="s">
        <v>360</v>
      </c>
      <c r="F106" s="41"/>
      <c r="G106" s="42" t="s">
        <v>361</v>
      </c>
      <c r="H106" s="43"/>
    </row>
    <row r="107" spans="1:8" ht="25.4" customHeight="1">
      <c r="A107" s="37" t="s">
        <v>2219</v>
      </c>
      <c r="B107" s="38" t="s">
        <v>358</v>
      </c>
      <c r="C107" s="38" t="s">
        <v>374</v>
      </c>
      <c r="D107" s="48" t="s">
        <v>2221</v>
      </c>
      <c r="E107" s="41" t="s">
        <v>367</v>
      </c>
      <c r="F107" s="42" t="s">
        <v>368</v>
      </c>
      <c r="G107" s="42" t="s">
        <v>361</v>
      </c>
      <c r="H107" s="43" t="s">
        <v>369</v>
      </c>
    </row>
    <row r="108" spans="1:8" ht="25.4" customHeight="1">
      <c r="A108" s="37" t="s">
        <v>2219</v>
      </c>
      <c r="B108" s="38" t="s">
        <v>358</v>
      </c>
      <c r="C108" s="38" t="s">
        <v>376</v>
      </c>
      <c r="D108" s="46" t="s">
        <v>2222</v>
      </c>
      <c r="E108" s="41" t="s">
        <v>367</v>
      </c>
      <c r="F108" s="42" t="s">
        <v>368</v>
      </c>
      <c r="G108" s="42" t="s">
        <v>361</v>
      </c>
      <c r="H108" s="43" t="s">
        <v>369</v>
      </c>
    </row>
    <row r="109" spans="1:8" ht="35.9" customHeight="1">
      <c r="A109" s="37" t="s">
        <v>2219</v>
      </c>
      <c r="B109" s="38" t="s">
        <v>362</v>
      </c>
      <c r="C109" s="39"/>
      <c r="D109" s="46" t="s">
        <v>2223</v>
      </c>
      <c r="E109" s="41" t="s">
        <v>360</v>
      </c>
      <c r="F109" s="39"/>
      <c r="G109" s="42" t="s">
        <v>361</v>
      </c>
      <c r="H109" s="43"/>
    </row>
    <row r="110" spans="1:8" ht="22.5" customHeight="1">
      <c r="A110" s="37" t="s">
        <v>2219</v>
      </c>
      <c r="B110" s="38" t="s">
        <v>362</v>
      </c>
      <c r="C110" s="39"/>
      <c r="D110" s="46" t="s">
        <v>2224</v>
      </c>
      <c r="E110" s="41" t="s">
        <v>399</v>
      </c>
      <c r="F110" s="39"/>
      <c r="G110" s="42" t="s">
        <v>361</v>
      </c>
      <c r="H110" s="43"/>
    </row>
    <row r="111" spans="1:8" ht="22.5" customHeight="1">
      <c r="A111" s="37" t="s">
        <v>2225</v>
      </c>
      <c r="B111" s="38" t="s">
        <v>358</v>
      </c>
      <c r="C111" s="47"/>
      <c r="D111" s="48" t="s">
        <v>2226</v>
      </c>
      <c r="E111" s="41" t="s">
        <v>367</v>
      </c>
      <c r="F111" s="42" t="s">
        <v>368</v>
      </c>
      <c r="G111" s="42" t="s">
        <v>361</v>
      </c>
      <c r="H111" s="43" t="s">
        <v>369</v>
      </c>
    </row>
    <row r="112" spans="1:8" ht="22.5" customHeight="1">
      <c r="A112" s="37" t="s">
        <v>2225</v>
      </c>
      <c r="B112" s="38" t="s">
        <v>358</v>
      </c>
      <c r="C112" s="47"/>
      <c r="D112" s="48" t="s">
        <v>2227</v>
      </c>
      <c r="E112" s="41" t="s">
        <v>360</v>
      </c>
      <c r="F112" s="39"/>
      <c r="G112" s="42" t="s">
        <v>361</v>
      </c>
      <c r="H112" s="43"/>
    </row>
    <row r="113" spans="1:8" ht="22.5" customHeight="1">
      <c r="A113" s="37" t="s">
        <v>2225</v>
      </c>
      <c r="B113" s="38" t="s">
        <v>362</v>
      </c>
      <c r="C113" s="47"/>
      <c r="D113" s="46" t="s">
        <v>2228</v>
      </c>
      <c r="E113" s="41" t="s">
        <v>360</v>
      </c>
      <c r="F113" s="41"/>
      <c r="G113" s="42" t="s">
        <v>361</v>
      </c>
      <c r="H113" s="43"/>
    </row>
    <row r="114" spans="1:8" ht="22.5" customHeight="1">
      <c r="A114" s="37" t="s">
        <v>2229</v>
      </c>
      <c r="B114" s="38" t="s">
        <v>358</v>
      </c>
      <c r="C114" s="47"/>
      <c r="D114" s="48" t="s">
        <v>2230</v>
      </c>
      <c r="E114" s="41" t="s">
        <v>360</v>
      </c>
      <c r="F114" s="41"/>
      <c r="G114" s="42" t="s">
        <v>361</v>
      </c>
      <c r="H114" s="43"/>
    </row>
    <row r="115" spans="1:8" ht="25.4" customHeight="1">
      <c r="A115" s="37" t="s">
        <v>2229</v>
      </c>
      <c r="B115" s="38" t="s">
        <v>362</v>
      </c>
      <c r="C115" s="47"/>
      <c r="D115" s="48" t="s">
        <v>2231</v>
      </c>
      <c r="E115" s="41" t="s">
        <v>367</v>
      </c>
      <c r="F115" s="42" t="s">
        <v>368</v>
      </c>
      <c r="G115" s="42" t="s">
        <v>361</v>
      </c>
      <c r="H115" s="43" t="s">
        <v>369</v>
      </c>
    </row>
    <row r="116" spans="1:8" ht="25.4" customHeight="1">
      <c r="A116" s="37" t="s">
        <v>2229</v>
      </c>
      <c r="B116" s="38" t="s">
        <v>362</v>
      </c>
      <c r="C116" s="38" t="s">
        <v>374</v>
      </c>
      <c r="D116" s="46" t="s">
        <v>2232</v>
      </c>
      <c r="E116" s="41" t="s">
        <v>367</v>
      </c>
      <c r="F116" s="42" t="s">
        <v>368</v>
      </c>
      <c r="G116" s="42" t="s">
        <v>361</v>
      </c>
      <c r="H116" s="43" t="s">
        <v>369</v>
      </c>
    </row>
    <row r="117" spans="1:8" ht="25.4" customHeight="1">
      <c r="A117" s="37" t="s">
        <v>2229</v>
      </c>
      <c r="B117" s="38" t="s">
        <v>362</v>
      </c>
      <c r="C117" s="52" t="s">
        <v>376</v>
      </c>
      <c r="D117" s="46" t="s">
        <v>2233</v>
      </c>
      <c r="E117" s="41" t="s">
        <v>367</v>
      </c>
      <c r="F117" s="42" t="s">
        <v>368</v>
      </c>
      <c r="G117" s="42" t="s">
        <v>361</v>
      </c>
      <c r="H117" s="43" t="s">
        <v>369</v>
      </c>
    </row>
    <row r="118" spans="1:8" ht="25.4" customHeight="1">
      <c r="A118" s="37" t="s">
        <v>2229</v>
      </c>
      <c r="B118" s="38" t="s">
        <v>362</v>
      </c>
      <c r="C118" s="52" t="s">
        <v>378</v>
      </c>
      <c r="D118" s="46" t="s">
        <v>2234</v>
      </c>
      <c r="E118" s="41" t="s">
        <v>367</v>
      </c>
      <c r="F118" s="42" t="s">
        <v>368</v>
      </c>
      <c r="G118" s="42" t="s">
        <v>361</v>
      </c>
      <c r="H118" s="43" t="s">
        <v>369</v>
      </c>
    </row>
    <row r="119" spans="1:8" ht="20">
      <c r="A119" s="37" t="s">
        <v>2229</v>
      </c>
      <c r="B119" s="38" t="s">
        <v>362</v>
      </c>
      <c r="C119" s="38" t="s">
        <v>382</v>
      </c>
      <c r="D119" s="46" t="s">
        <v>2235</v>
      </c>
      <c r="E119" s="41" t="s">
        <v>367</v>
      </c>
      <c r="F119" s="42" t="s">
        <v>368</v>
      </c>
      <c r="G119" s="42" t="s">
        <v>361</v>
      </c>
      <c r="H119" s="43" t="s">
        <v>369</v>
      </c>
    </row>
    <row r="120" spans="1:8" ht="25.4" customHeight="1">
      <c r="A120" s="37" t="s">
        <v>2236</v>
      </c>
      <c r="B120" s="38" t="s">
        <v>358</v>
      </c>
      <c r="C120" s="47"/>
      <c r="D120" s="48" t="s">
        <v>2237</v>
      </c>
      <c r="E120" s="41" t="s">
        <v>367</v>
      </c>
      <c r="F120" s="42" t="s">
        <v>368</v>
      </c>
      <c r="G120" s="42" t="s">
        <v>361</v>
      </c>
      <c r="H120" s="43" t="s">
        <v>369</v>
      </c>
    </row>
    <row r="121" spans="1:8" ht="22.5" customHeight="1">
      <c r="A121" s="37" t="s">
        <v>2236</v>
      </c>
      <c r="B121" s="38" t="s">
        <v>358</v>
      </c>
      <c r="C121" s="47"/>
      <c r="D121" s="48" t="s">
        <v>2238</v>
      </c>
      <c r="E121" s="41" t="s">
        <v>360</v>
      </c>
      <c r="F121" s="39"/>
      <c r="G121" s="42" t="s">
        <v>361</v>
      </c>
      <c r="H121" s="43"/>
    </row>
    <row r="122" spans="1:8" ht="22.5" customHeight="1">
      <c r="A122" s="37" t="s">
        <v>2236</v>
      </c>
      <c r="B122" s="38" t="s">
        <v>362</v>
      </c>
      <c r="C122" s="47"/>
      <c r="D122" s="46" t="s">
        <v>2239</v>
      </c>
      <c r="E122" s="41" t="s">
        <v>390</v>
      </c>
      <c r="F122" s="41"/>
      <c r="G122" s="42" t="s">
        <v>361</v>
      </c>
      <c r="H122" s="43" t="s">
        <v>1578</v>
      </c>
    </row>
    <row r="123" spans="1:8" ht="22.5" customHeight="1">
      <c r="A123" s="58" t="s">
        <v>2236</v>
      </c>
      <c r="B123" s="59" t="s">
        <v>362</v>
      </c>
      <c r="C123" s="41"/>
      <c r="D123" s="46" t="s">
        <v>2240</v>
      </c>
      <c r="E123" s="41" t="s">
        <v>360</v>
      </c>
      <c r="F123" s="41"/>
      <c r="G123" s="42" t="s">
        <v>361</v>
      </c>
      <c r="H123" s="43"/>
    </row>
    <row r="124" spans="1:8" ht="22.5" customHeight="1">
      <c r="A124" s="37" t="s">
        <v>2241</v>
      </c>
      <c r="B124" s="38" t="s">
        <v>358</v>
      </c>
      <c r="C124" s="47"/>
      <c r="D124" s="48" t="s">
        <v>2242</v>
      </c>
      <c r="E124" s="41" t="s">
        <v>360</v>
      </c>
      <c r="F124" s="41"/>
      <c r="G124" s="42" t="s">
        <v>361</v>
      </c>
      <c r="H124" s="43"/>
    </row>
    <row r="125" spans="1:8" ht="20">
      <c r="A125" s="37" t="s">
        <v>2243</v>
      </c>
      <c r="B125" s="38" t="s">
        <v>358</v>
      </c>
      <c r="C125" s="47"/>
      <c r="D125" s="48" t="s">
        <v>2244</v>
      </c>
      <c r="E125" s="41" t="s">
        <v>360</v>
      </c>
      <c r="F125" s="41"/>
      <c r="G125" s="42" t="s">
        <v>361</v>
      </c>
      <c r="H125" s="43"/>
    </row>
    <row r="126" spans="1:8" ht="22.5" customHeight="1">
      <c r="A126" s="37" t="s">
        <v>2243</v>
      </c>
      <c r="B126" s="38" t="s">
        <v>362</v>
      </c>
      <c r="C126" s="47"/>
      <c r="D126" s="48" t="s">
        <v>2245</v>
      </c>
      <c r="E126" s="41" t="s">
        <v>367</v>
      </c>
      <c r="F126" s="42" t="s">
        <v>368</v>
      </c>
      <c r="G126" s="42" t="s">
        <v>361</v>
      </c>
      <c r="H126" s="43" t="s">
        <v>369</v>
      </c>
    </row>
    <row r="127" spans="1:8" ht="22.5" customHeight="1">
      <c r="A127" s="37" t="s">
        <v>2243</v>
      </c>
      <c r="B127" s="38" t="s">
        <v>362</v>
      </c>
      <c r="C127" s="47"/>
      <c r="D127" s="46" t="s">
        <v>2246</v>
      </c>
      <c r="E127" s="41" t="s">
        <v>399</v>
      </c>
      <c r="F127" s="41"/>
      <c r="G127" s="42" t="s">
        <v>361</v>
      </c>
      <c r="H127" s="43"/>
    </row>
    <row r="128" spans="1:8" ht="35.9" customHeight="1">
      <c r="A128" s="37" t="s">
        <v>2243</v>
      </c>
      <c r="B128" s="38" t="s">
        <v>364</v>
      </c>
      <c r="C128" s="39"/>
      <c r="D128" s="46" t="s">
        <v>2247</v>
      </c>
      <c r="E128" s="41" t="s">
        <v>360</v>
      </c>
      <c r="F128" s="39"/>
      <c r="G128" s="42" t="s">
        <v>361</v>
      </c>
      <c r="H128" s="43"/>
    </row>
    <row r="129" spans="1:8" ht="31.5" customHeight="1">
      <c r="A129" s="37" t="s">
        <v>2248</v>
      </c>
      <c r="B129" s="38" t="s">
        <v>358</v>
      </c>
      <c r="C129" s="60"/>
      <c r="D129" s="48" t="s">
        <v>2249</v>
      </c>
      <c r="E129" s="49" t="s">
        <v>440</v>
      </c>
      <c r="F129" s="42" t="s">
        <v>2250</v>
      </c>
      <c r="G129" s="42" t="s">
        <v>361</v>
      </c>
      <c r="H129" s="61" t="s">
        <v>2251</v>
      </c>
    </row>
    <row r="130" spans="1:8" ht="22.5" customHeight="1">
      <c r="A130" s="37" t="s">
        <v>2248</v>
      </c>
      <c r="B130" s="38" t="s">
        <v>358</v>
      </c>
      <c r="C130" s="38"/>
      <c r="D130" s="48" t="s">
        <v>2252</v>
      </c>
      <c r="E130" s="55" t="s">
        <v>360</v>
      </c>
      <c r="F130" s="41"/>
      <c r="G130" s="42" t="s">
        <v>361</v>
      </c>
      <c r="H130" s="43" t="s">
        <v>2253</v>
      </c>
    </row>
    <row r="131" spans="1:8" ht="22.5" customHeight="1">
      <c r="A131" s="37" t="s">
        <v>2248</v>
      </c>
      <c r="B131" s="38" t="s">
        <v>358</v>
      </c>
      <c r="C131" s="38" t="s">
        <v>374</v>
      </c>
      <c r="D131" s="48" t="s">
        <v>2254</v>
      </c>
      <c r="E131" s="41" t="s">
        <v>360</v>
      </c>
      <c r="F131" s="41"/>
      <c r="G131" s="42" t="s">
        <v>361</v>
      </c>
      <c r="H131" s="43" t="s">
        <v>2253</v>
      </c>
    </row>
    <row r="132" spans="1:8" ht="22.5" customHeight="1">
      <c r="A132" s="37" t="s">
        <v>2248</v>
      </c>
      <c r="B132" s="38" t="s">
        <v>358</v>
      </c>
      <c r="C132" s="38" t="s">
        <v>376</v>
      </c>
      <c r="D132" s="46" t="s">
        <v>2255</v>
      </c>
      <c r="E132" s="41" t="s">
        <v>360</v>
      </c>
      <c r="F132" s="41"/>
      <c r="G132" s="42" t="s">
        <v>361</v>
      </c>
      <c r="H132" s="43" t="s">
        <v>2253</v>
      </c>
    </row>
    <row r="133" spans="1:8" ht="22.5" customHeight="1">
      <c r="A133" s="37" t="s">
        <v>2248</v>
      </c>
      <c r="B133" s="38" t="s">
        <v>358</v>
      </c>
      <c r="C133" s="38" t="s">
        <v>378</v>
      </c>
      <c r="D133" s="46" t="s">
        <v>2256</v>
      </c>
      <c r="E133" s="41" t="s">
        <v>360</v>
      </c>
      <c r="F133" s="39"/>
      <c r="G133" s="42" t="s">
        <v>361</v>
      </c>
      <c r="H133" s="43" t="s">
        <v>2253</v>
      </c>
    </row>
    <row r="134" spans="1:8" ht="22.5" customHeight="1">
      <c r="A134" s="37" t="s">
        <v>2248</v>
      </c>
      <c r="B134" s="38" t="s">
        <v>358</v>
      </c>
      <c r="C134" s="38" t="s">
        <v>382</v>
      </c>
      <c r="D134" s="46" t="s">
        <v>2257</v>
      </c>
      <c r="E134" s="41" t="s">
        <v>360</v>
      </c>
      <c r="F134" s="39"/>
      <c r="G134" s="42" t="s">
        <v>361</v>
      </c>
      <c r="H134" s="43" t="s">
        <v>2253</v>
      </c>
    </row>
    <row r="135" spans="1:8" ht="22.5" customHeight="1">
      <c r="A135" s="37" t="s">
        <v>2248</v>
      </c>
      <c r="B135" s="38" t="s">
        <v>358</v>
      </c>
      <c r="C135" s="38" t="s">
        <v>740</v>
      </c>
      <c r="D135" s="46" t="s">
        <v>2258</v>
      </c>
      <c r="E135" s="41" t="s">
        <v>360</v>
      </c>
      <c r="F135" s="39"/>
      <c r="G135" s="42" t="s">
        <v>361</v>
      </c>
      <c r="H135" s="43" t="s">
        <v>2253</v>
      </c>
    </row>
    <row r="136" spans="1:8" ht="20">
      <c r="A136" s="37" t="s">
        <v>2248</v>
      </c>
      <c r="B136" s="38" t="s">
        <v>362</v>
      </c>
      <c r="C136" s="47"/>
      <c r="D136" s="48" t="s">
        <v>2259</v>
      </c>
      <c r="E136" s="41" t="s">
        <v>360</v>
      </c>
      <c r="F136" s="39"/>
      <c r="G136" s="42" t="s">
        <v>361</v>
      </c>
      <c r="H136" s="43"/>
    </row>
    <row r="137" spans="1:8" ht="22.5" customHeight="1">
      <c r="A137" s="37" t="s">
        <v>2260</v>
      </c>
      <c r="B137" s="38" t="s">
        <v>358</v>
      </c>
      <c r="C137" s="47"/>
      <c r="D137" s="48" t="s">
        <v>2261</v>
      </c>
      <c r="E137" s="41" t="s">
        <v>360</v>
      </c>
      <c r="F137" s="41"/>
      <c r="G137" s="42" t="s">
        <v>361</v>
      </c>
      <c r="H137" s="43"/>
    </row>
    <row r="138" spans="1:8" ht="22.5" customHeight="1">
      <c r="A138" s="37" t="s">
        <v>2260</v>
      </c>
      <c r="B138" s="38" t="s">
        <v>358</v>
      </c>
      <c r="C138" s="47"/>
      <c r="D138" s="48" t="s">
        <v>2262</v>
      </c>
      <c r="E138" s="41" t="s">
        <v>360</v>
      </c>
      <c r="F138" s="39"/>
      <c r="G138" s="42" t="s">
        <v>361</v>
      </c>
      <c r="H138" s="43"/>
    </row>
    <row r="139" spans="1:8" ht="35.9" customHeight="1">
      <c r="A139" s="37" t="s">
        <v>2260</v>
      </c>
      <c r="B139" s="38" t="s">
        <v>358</v>
      </c>
      <c r="C139" s="38" t="s">
        <v>374</v>
      </c>
      <c r="D139" s="46" t="s">
        <v>2263</v>
      </c>
      <c r="E139" s="41" t="s">
        <v>367</v>
      </c>
      <c r="F139" s="42" t="s">
        <v>368</v>
      </c>
      <c r="G139" s="42" t="s">
        <v>361</v>
      </c>
      <c r="H139" s="43" t="s">
        <v>369</v>
      </c>
    </row>
    <row r="140" spans="1:8" ht="20">
      <c r="A140" s="37" t="s">
        <v>2260</v>
      </c>
      <c r="B140" s="38" t="s">
        <v>358</v>
      </c>
      <c r="C140" s="52" t="s">
        <v>376</v>
      </c>
      <c r="D140" s="46" t="s">
        <v>2264</v>
      </c>
      <c r="E140" s="41" t="s">
        <v>360</v>
      </c>
      <c r="F140" s="39"/>
      <c r="G140" s="42" t="s">
        <v>361</v>
      </c>
      <c r="H140" s="43"/>
    </row>
    <row r="141" spans="1:8" ht="25.4" customHeight="1">
      <c r="A141" s="37" t="s">
        <v>2260</v>
      </c>
      <c r="B141" s="38" t="s">
        <v>358</v>
      </c>
      <c r="C141" s="52" t="s">
        <v>378</v>
      </c>
      <c r="D141" s="46" t="s">
        <v>2265</v>
      </c>
      <c r="E141" s="41" t="s">
        <v>367</v>
      </c>
      <c r="F141" s="42" t="s">
        <v>368</v>
      </c>
      <c r="G141" s="42" t="s">
        <v>361</v>
      </c>
      <c r="H141" s="43" t="s">
        <v>369</v>
      </c>
    </row>
    <row r="142" spans="1:8" ht="25.4" customHeight="1">
      <c r="A142" s="37" t="s">
        <v>2260</v>
      </c>
      <c r="B142" s="38" t="s">
        <v>358</v>
      </c>
      <c r="C142" s="52" t="s">
        <v>378</v>
      </c>
      <c r="D142" s="46" t="s">
        <v>2266</v>
      </c>
      <c r="E142" s="41" t="s">
        <v>367</v>
      </c>
      <c r="F142" s="42" t="s">
        <v>368</v>
      </c>
      <c r="G142" s="42" t="s">
        <v>361</v>
      </c>
      <c r="H142" s="43" t="s">
        <v>369</v>
      </c>
    </row>
    <row r="143" spans="1:8" ht="22.5" customHeight="1">
      <c r="A143" s="37" t="s">
        <v>2260</v>
      </c>
      <c r="B143" s="38" t="s">
        <v>362</v>
      </c>
      <c r="C143" s="39"/>
      <c r="D143" s="48" t="s">
        <v>2267</v>
      </c>
      <c r="E143" s="41" t="s">
        <v>360</v>
      </c>
      <c r="F143" s="39"/>
      <c r="G143" s="42" t="s">
        <v>361</v>
      </c>
      <c r="H143" s="43"/>
    </row>
    <row r="144" spans="1:8" ht="35.9" customHeight="1">
      <c r="A144" s="37" t="s">
        <v>2268</v>
      </c>
      <c r="B144" s="38" t="s">
        <v>358</v>
      </c>
      <c r="C144" s="47"/>
      <c r="D144" s="48" t="s">
        <v>2269</v>
      </c>
      <c r="E144" s="41" t="s">
        <v>390</v>
      </c>
      <c r="F144" s="41"/>
      <c r="G144" s="42" t="s">
        <v>361</v>
      </c>
      <c r="H144" s="43" t="s">
        <v>1543</v>
      </c>
    </row>
    <row r="145" spans="1:8" ht="46.4" customHeight="1">
      <c r="A145" s="37" t="s">
        <v>2268</v>
      </c>
      <c r="B145" s="38" t="s">
        <v>362</v>
      </c>
      <c r="C145" s="47"/>
      <c r="D145" s="48" t="s">
        <v>2270</v>
      </c>
      <c r="E145" s="41" t="s">
        <v>390</v>
      </c>
      <c r="F145" s="39"/>
      <c r="G145" s="42" t="s">
        <v>361</v>
      </c>
      <c r="H145" s="43" t="s">
        <v>1543</v>
      </c>
    </row>
    <row r="146" spans="1:8" ht="22.5" customHeight="1">
      <c r="A146" s="37" t="s">
        <v>2268</v>
      </c>
      <c r="B146" s="38" t="s">
        <v>364</v>
      </c>
      <c r="C146" s="47"/>
      <c r="D146" s="46" t="s">
        <v>2271</v>
      </c>
      <c r="E146" s="41" t="s">
        <v>360</v>
      </c>
      <c r="F146" s="41"/>
      <c r="G146" s="42" t="s">
        <v>361</v>
      </c>
      <c r="H146" s="43"/>
    </row>
    <row r="147" spans="1:8" ht="35.9" customHeight="1">
      <c r="A147" s="37" t="s">
        <v>2272</v>
      </c>
      <c r="B147" s="38" t="s">
        <v>358</v>
      </c>
      <c r="C147" s="39"/>
      <c r="D147" s="48" t="s">
        <v>2273</v>
      </c>
      <c r="E147" s="41" t="s">
        <v>360</v>
      </c>
      <c r="F147" s="39"/>
      <c r="G147" s="42" t="s">
        <v>361</v>
      </c>
      <c r="H147" s="43"/>
    </row>
    <row r="148" spans="1:8" ht="22.5" customHeight="1">
      <c r="A148" s="37" t="s">
        <v>2274</v>
      </c>
      <c r="B148" s="38" t="s">
        <v>358</v>
      </c>
      <c r="C148" s="38"/>
      <c r="D148" s="48" t="s">
        <v>2275</v>
      </c>
      <c r="E148" s="41" t="s">
        <v>360</v>
      </c>
      <c r="F148" s="57"/>
      <c r="G148" s="42" t="s">
        <v>361</v>
      </c>
      <c r="H148" s="43"/>
    </row>
    <row r="149" spans="1:8" ht="22.5" customHeight="1">
      <c r="A149" s="37" t="s">
        <v>2274</v>
      </c>
      <c r="B149" s="38" t="s">
        <v>358</v>
      </c>
      <c r="C149" s="38" t="s">
        <v>374</v>
      </c>
      <c r="D149" s="48" t="s">
        <v>2276</v>
      </c>
      <c r="E149" s="41" t="s">
        <v>360</v>
      </c>
      <c r="F149" s="57"/>
      <c r="G149" s="42" t="s">
        <v>361</v>
      </c>
      <c r="H149" s="43"/>
    </row>
    <row r="150" spans="1:8" ht="24.65" customHeight="1">
      <c r="A150" s="37" t="s">
        <v>2274</v>
      </c>
      <c r="B150" s="38" t="s">
        <v>358</v>
      </c>
      <c r="C150" s="38" t="s">
        <v>376</v>
      </c>
      <c r="D150" s="48" t="s">
        <v>2277</v>
      </c>
      <c r="E150" s="41" t="s">
        <v>367</v>
      </c>
      <c r="F150" s="42" t="s">
        <v>368</v>
      </c>
      <c r="G150" s="42" t="s">
        <v>361</v>
      </c>
      <c r="H150" s="43" t="s">
        <v>369</v>
      </c>
    </row>
    <row r="151" spans="1:8" ht="24.65" customHeight="1">
      <c r="A151" s="37" t="s">
        <v>2274</v>
      </c>
      <c r="B151" s="38" t="s">
        <v>358</v>
      </c>
      <c r="C151" s="38" t="s">
        <v>378</v>
      </c>
      <c r="D151" s="48" t="s">
        <v>2278</v>
      </c>
      <c r="E151" s="41" t="s">
        <v>367</v>
      </c>
      <c r="F151" s="42" t="s">
        <v>368</v>
      </c>
      <c r="G151" s="42" t="s">
        <v>361</v>
      </c>
      <c r="H151" s="43" t="s">
        <v>369</v>
      </c>
    </row>
    <row r="152" spans="1:8" ht="24.65" customHeight="1">
      <c r="A152" s="37" t="s">
        <v>2274</v>
      </c>
      <c r="B152" s="38" t="s">
        <v>358</v>
      </c>
      <c r="C152" s="38" t="s">
        <v>382</v>
      </c>
      <c r="D152" s="48" t="s">
        <v>2279</v>
      </c>
      <c r="E152" s="41" t="s">
        <v>367</v>
      </c>
      <c r="F152" s="42" t="s">
        <v>368</v>
      </c>
      <c r="G152" s="42" t="s">
        <v>361</v>
      </c>
      <c r="H152" s="43" t="s">
        <v>369</v>
      </c>
    </row>
    <row r="153" spans="1:8" ht="22.5" customHeight="1">
      <c r="A153" s="37" t="s">
        <v>2274</v>
      </c>
      <c r="B153" s="38" t="s">
        <v>362</v>
      </c>
      <c r="C153" s="38"/>
      <c r="D153" s="48" t="s">
        <v>2280</v>
      </c>
      <c r="E153" s="41" t="s">
        <v>360</v>
      </c>
      <c r="F153" s="41"/>
      <c r="G153" s="42" t="s">
        <v>361</v>
      </c>
      <c r="H153" s="43"/>
    </row>
    <row r="154" spans="1:8" ht="22.5" customHeight="1">
      <c r="A154" s="37" t="s">
        <v>2274</v>
      </c>
      <c r="B154" s="38" t="s">
        <v>362</v>
      </c>
      <c r="C154" s="38" t="s">
        <v>374</v>
      </c>
      <c r="D154" s="48" t="s">
        <v>2281</v>
      </c>
      <c r="E154" s="41" t="s">
        <v>360</v>
      </c>
      <c r="F154" s="41"/>
      <c r="G154" s="42" t="s">
        <v>361</v>
      </c>
      <c r="H154" s="43"/>
    </row>
    <row r="155" spans="1:8" ht="22.5" customHeight="1">
      <c r="A155" s="37" t="s">
        <v>2274</v>
      </c>
      <c r="B155" s="38" t="s">
        <v>362</v>
      </c>
      <c r="C155" s="38" t="s">
        <v>376</v>
      </c>
      <c r="D155" s="48" t="s">
        <v>2282</v>
      </c>
      <c r="E155" s="41" t="s">
        <v>360</v>
      </c>
      <c r="F155" s="41"/>
      <c r="G155" s="42" t="s">
        <v>361</v>
      </c>
      <c r="H155" s="43"/>
    </row>
    <row r="156" spans="1:8" ht="22.5" customHeight="1">
      <c r="A156" s="37" t="s">
        <v>2274</v>
      </c>
      <c r="B156" s="38" t="s">
        <v>364</v>
      </c>
      <c r="C156" s="47"/>
      <c r="D156" s="48" t="s">
        <v>2283</v>
      </c>
      <c r="E156" s="41" t="s">
        <v>367</v>
      </c>
      <c r="F156" s="42" t="s">
        <v>368</v>
      </c>
      <c r="G156" s="42" t="s">
        <v>361</v>
      </c>
      <c r="H156" s="43" t="s">
        <v>369</v>
      </c>
    </row>
    <row r="157" spans="1:8" ht="22.5" customHeight="1">
      <c r="A157" s="37" t="s">
        <v>2274</v>
      </c>
      <c r="B157" s="38" t="s">
        <v>364</v>
      </c>
      <c r="C157" s="47"/>
      <c r="D157" s="48" t="s">
        <v>2284</v>
      </c>
      <c r="E157" s="41" t="s">
        <v>360</v>
      </c>
      <c r="F157" s="41"/>
      <c r="G157" s="42" t="s">
        <v>361</v>
      </c>
      <c r="H157" s="43"/>
    </row>
    <row r="158" spans="1:8" ht="22.5" customHeight="1">
      <c r="A158" s="37" t="s">
        <v>2274</v>
      </c>
      <c r="B158" s="38" t="s">
        <v>364</v>
      </c>
      <c r="C158" s="47"/>
      <c r="D158" s="48" t="s">
        <v>2285</v>
      </c>
      <c r="E158" s="41" t="s">
        <v>360</v>
      </c>
      <c r="F158" s="41"/>
      <c r="G158" s="42" t="s">
        <v>361</v>
      </c>
      <c r="H158" s="43"/>
    </row>
    <row r="159" spans="1:8" ht="22.5" customHeight="1">
      <c r="A159" s="37" t="s">
        <v>2274</v>
      </c>
      <c r="B159" s="38" t="s">
        <v>405</v>
      </c>
      <c r="C159" s="47"/>
      <c r="D159" s="48" t="s">
        <v>2286</v>
      </c>
      <c r="E159" s="41" t="s">
        <v>360</v>
      </c>
      <c r="F159" s="41"/>
      <c r="G159" s="42" t="s">
        <v>361</v>
      </c>
      <c r="H159" s="43"/>
    </row>
    <row r="160" spans="1:8" ht="22.5" customHeight="1">
      <c r="A160" s="37" t="s">
        <v>2274</v>
      </c>
      <c r="B160" s="38" t="s">
        <v>405</v>
      </c>
      <c r="C160" s="47"/>
      <c r="D160" s="48" t="s">
        <v>2287</v>
      </c>
      <c r="E160" s="41" t="s">
        <v>367</v>
      </c>
      <c r="F160" s="42" t="s">
        <v>368</v>
      </c>
      <c r="G160" s="42" t="s">
        <v>361</v>
      </c>
      <c r="H160" s="43" t="s">
        <v>369</v>
      </c>
    </row>
    <row r="161" spans="1:8" ht="22.5" customHeight="1">
      <c r="A161" s="37" t="s">
        <v>2274</v>
      </c>
      <c r="B161" s="38" t="s">
        <v>408</v>
      </c>
      <c r="C161" s="47"/>
      <c r="D161" s="48" t="s">
        <v>2288</v>
      </c>
      <c r="E161" s="41" t="s">
        <v>360</v>
      </c>
      <c r="F161" s="57"/>
      <c r="G161" s="42" t="s">
        <v>361</v>
      </c>
      <c r="H161" s="43"/>
    </row>
    <row r="162" spans="1:8" ht="22.5" customHeight="1">
      <c r="A162" s="37" t="s">
        <v>2274</v>
      </c>
      <c r="B162" s="38" t="s">
        <v>410</v>
      </c>
      <c r="C162" s="47"/>
      <c r="D162" s="48" t="s">
        <v>2289</v>
      </c>
      <c r="E162" s="41" t="s">
        <v>360</v>
      </c>
      <c r="F162" s="39"/>
      <c r="G162" s="42" t="s">
        <v>361</v>
      </c>
      <c r="H162" s="43"/>
    </row>
    <row r="163" spans="1:8" ht="35.9" customHeight="1">
      <c r="A163" s="37" t="s">
        <v>2290</v>
      </c>
      <c r="B163" s="38" t="s">
        <v>358</v>
      </c>
      <c r="C163" s="47"/>
      <c r="D163" s="48" t="s">
        <v>2291</v>
      </c>
      <c r="E163" s="41" t="s">
        <v>360</v>
      </c>
      <c r="F163" s="41"/>
      <c r="G163" s="42" t="s">
        <v>361</v>
      </c>
      <c r="H163" s="43"/>
    </row>
    <row r="164" spans="1:8" ht="22.5" customHeight="1">
      <c r="A164" s="37" t="s">
        <v>2290</v>
      </c>
      <c r="B164" s="38" t="s">
        <v>358</v>
      </c>
      <c r="C164" s="38" t="s">
        <v>374</v>
      </c>
      <c r="D164" s="48" t="s">
        <v>2292</v>
      </c>
      <c r="E164" s="41" t="s">
        <v>360</v>
      </c>
      <c r="F164" s="39"/>
      <c r="G164" s="42" t="s">
        <v>361</v>
      </c>
      <c r="H164" s="43"/>
    </row>
    <row r="165" spans="1:8" ht="22.5" customHeight="1">
      <c r="A165" s="37" t="s">
        <v>2290</v>
      </c>
      <c r="B165" s="38" t="s">
        <v>358</v>
      </c>
      <c r="C165" s="38" t="s">
        <v>376</v>
      </c>
      <c r="D165" s="46" t="s">
        <v>2293</v>
      </c>
      <c r="E165" s="41" t="s">
        <v>360</v>
      </c>
      <c r="F165" s="41"/>
      <c r="G165" s="42" t="s">
        <v>361</v>
      </c>
      <c r="H165" s="43"/>
    </row>
    <row r="166" spans="1:8" ht="22.5" customHeight="1">
      <c r="A166" s="37" t="s">
        <v>2290</v>
      </c>
      <c r="B166" s="38" t="s">
        <v>358</v>
      </c>
      <c r="C166" s="38" t="s">
        <v>378</v>
      </c>
      <c r="D166" s="46" t="s">
        <v>2294</v>
      </c>
      <c r="E166" s="41" t="s">
        <v>360</v>
      </c>
      <c r="F166" s="39"/>
      <c r="G166" s="42" t="s">
        <v>361</v>
      </c>
      <c r="H166" s="43"/>
    </row>
    <row r="167" spans="1:8" ht="22.5" customHeight="1">
      <c r="A167" s="37" t="s">
        <v>2290</v>
      </c>
      <c r="B167" s="38" t="s">
        <v>358</v>
      </c>
      <c r="C167" s="38" t="s">
        <v>382</v>
      </c>
      <c r="D167" s="46" t="s">
        <v>2295</v>
      </c>
      <c r="E167" s="41" t="s">
        <v>360</v>
      </c>
      <c r="F167" s="39"/>
      <c r="G167" s="42" t="s">
        <v>361</v>
      </c>
      <c r="H167" s="43"/>
    </row>
    <row r="168" spans="1:8" ht="35.9" customHeight="1">
      <c r="A168" s="37" t="s">
        <v>2296</v>
      </c>
      <c r="B168" s="38" t="s">
        <v>358</v>
      </c>
      <c r="C168" s="47"/>
      <c r="D168" s="48" t="s">
        <v>2297</v>
      </c>
      <c r="E168" s="41" t="s">
        <v>360</v>
      </c>
      <c r="F168" s="41"/>
      <c r="G168" s="42" t="s">
        <v>361</v>
      </c>
      <c r="H168" s="43"/>
    </row>
    <row r="169" spans="1:8" ht="35.9" customHeight="1">
      <c r="A169" s="37" t="s">
        <v>2296</v>
      </c>
      <c r="B169" s="38" t="s">
        <v>362</v>
      </c>
      <c r="C169" s="47"/>
      <c r="D169" s="48" t="s">
        <v>2298</v>
      </c>
      <c r="E169" s="41" t="s">
        <v>360</v>
      </c>
      <c r="F169" s="39"/>
      <c r="G169" s="42" t="s">
        <v>361</v>
      </c>
      <c r="H169" s="43"/>
    </row>
    <row r="170" spans="1:8" ht="35.9" customHeight="1">
      <c r="A170" s="37" t="s">
        <v>2296</v>
      </c>
      <c r="B170" s="38" t="s">
        <v>364</v>
      </c>
      <c r="C170" s="47"/>
      <c r="D170" s="46" t="s">
        <v>2299</v>
      </c>
      <c r="E170" s="41" t="s">
        <v>360</v>
      </c>
      <c r="F170" s="41"/>
      <c r="G170" s="42" t="s">
        <v>361</v>
      </c>
      <c r="H170" s="43"/>
    </row>
    <row r="171" spans="1:8" ht="35.9" customHeight="1">
      <c r="A171" s="37" t="s">
        <v>2296</v>
      </c>
      <c r="B171" s="38" t="s">
        <v>405</v>
      </c>
      <c r="C171" s="52"/>
      <c r="D171" s="46" t="s">
        <v>2300</v>
      </c>
      <c r="E171" s="41" t="s">
        <v>360</v>
      </c>
      <c r="F171" s="41"/>
      <c r="G171" s="42" t="s">
        <v>361</v>
      </c>
      <c r="H171" s="43"/>
    </row>
    <row r="172" spans="1:8" ht="22.5" customHeight="1">
      <c r="A172" s="37" t="s">
        <v>2296</v>
      </c>
      <c r="B172" s="38" t="s">
        <v>408</v>
      </c>
      <c r="C172" s="52"/>
      <c r="D172" s="46" t="s">
        <v>2301</v>
      </c>
      <c r="E172" s="41" t="s">
        <v>360</v>
      </c>
      <c r="F172" s="39"/>
      <c r="G172" s="42" t="s">
        <v>361</v>
      </c>
      <c r="H172" s="43"/>
    </row>
    <row r="173" spans="1:8" ht="22.5" customHeight="1">
      <c r="A173" s="37" t="s">
        <v>2296</v>
      </c>
      <c r="B173" s="38" t="s">
        <v>408</v>
      </c>
      <c r="C173" s="39"/>
      <c r="D173" s="48" t="s">
        <v>2302</v>
      </c>
      <c r="E173" s="41" t="s">
        <v>360</v>
      </c>
      <c r="F173" s="39"/>
      <c r="G173" s="42" t="s">
        <v>361</v>
      </c>
      <c r="H173" s="43"/>
    </row>
    <row r="174" spans="1:8" ht="35.9" customHeight="1">
      <c r="A174" s="37" t="s">
        <v>2303</v>
      </c>
      <c r="B174" s="38" t="s">
        <v>358</v>
      </c>
      <c r="C174" s="38" t="s">
        <v>374</v>
      </c>
      <c r="D174" s="48" t="s">
        <v>2304</v>
      </c>
      <c r="E174" s="41" t="s">
        <v>360</v>
      </c>
      <c r="F174" s="41"/>
      <c r="G174" s="42" t="s">
        <v>361</v>
      </c>
      <c r="H174" s="43"/>
    </row>
    <row r="175" spans="1:8" ht="22.5" customHeight="1">
      <c r="A175" s="37" t="s">
        <v>2303</v>
      </c>
      <c r="B175" s="38" t="s">
        <v>358</v>
      </c>
      <c r="C175" s="38" t="s">
        <v>376</v>
      </c>
      <c r="D175" s="48" t="s">
        <v>2305</v>
      </c>
      <c r="E175" s="41" t="s">
        <v>360</v>
      </c>
      <c r="F175" s="41"/>
      <c r="G175" s="42" t="s">
        <v>361</v>
      </c>
      <c r="H175" s="43"/>
    </row>
    <row r="176" spans="1:8" ht="22.5" customHeight="1">
      <c r="A176" s="37" t="s">
        <v>2306</v>
      </c>
      <c r="B176" s="38" t="s">
        <v>358</v>
      </c>
      <c r="C176" s="47"/>
      <c r="D176" s="48" t="s">
        <v>2307</v>
      </c>
      <c r="E176" s="41" t="s">
        <v>390</v>
      </c>
      <c r="F176" s="62"/>
      <c r="G176" s="42" t="s">
        <v>361</v>
      </c>
      <c r="H176" s="43" t="s">
        <v>1578</v>
      </c>
    </row>
    <row r="177" spans="1:8" ht="22.5" customHeight="1">
      <c r="A177" s="37" t="s">
        <v>2306</v>
      </c>
      <c r="B177" s="38" t="s">
        <v>358</v>
      </c>
      <c r="C177" s="38" t="s">
        <v>374</v>
      </c>
      <c r="D177" s="48" t="s">
        <v>2308</v>
      </c>
      <c r="E177" s="41" t="s">
        <v>390</v>
      </c>
      <c r="F177" s="39"/>
      <c r="G177" s="42" t="s">
        <v>361</v>
      </c>
      <c r="H177" s="43" t="s">
        <v>1578</v>
      </c>
    </row>
    <row r="178" spans="1:8" ht="35.9" customHeight="1">
      <c r="A178" s="37" t="s">
        <v>2306</v>
      </c>
      <c r="B178" s="38" t="s">
        <v>358</v>
      </c>
      <c r="C178" s="38" t="s">
        <v>376</v>
      </c>
      <c r="D178" s="46" t="s">
        <v>2309</v>
      </c>
      <c r="E178" s="41" t="s">
        <v>390</v>
      </c>
      <c r="F178" s="41"/>
      <c r="G178" s="42" t="s">
        <v>361</v>
      </c>
      <c r="H178" s="43" t="s">
        <v>1578</v>
      </c>
    </row>
    <row r="179" spans="1:8" ht="22.5" customHeight="1">
      <c r="A179" s="37" t="s">
        <v>2306</v>
      </c>
      <c r="B179" s="38" t="s">
        <v>362</v>
      </c>
      <c r="C179" s="38"/>
      <c r="D179" s="46" t="s">
        <v>2310</v>
      </c>
      <c r="E179" s="41" t="s">
        <v>390</v>
      </c>
      <c r="F179" s="41"/>
      <c r="G179" s="42" t="s">
        <v>361</v>
      </c>
      <c r="H179" s="43" t="s">
        <v>1578</v>
      </c>
    </row>
    <row r="180" spans="1:8" ht="35.9" customHeight="1">
      <c r="A180" s="37" t="s">
        <v>2306</v>
      </c>
      <c r="B180" s="38" t="s">
        <v>362</v>
      </c>
      <c r="C180" s="38" t="s">
        <v>374</v>
      </c>
      <c r="D180" s="46" t="s">
        <v>2311</v>
      </c>
      <c r="E180" s="41" t="s">
        <v>390</v>
      </c>
      <c r="F180" s="41"/>
      <c r="G180" s="42" t="s">
        <v>361</v>
      </c>
      <c r="H180" s="43" t="s">
        <v>1578</v>
      </c>
    </row>
    <row r="181" spans="1:8" ht="35.9" customHeight="1">
      <c r="A181" s="37" t="s">
        <v>2306</v>
      </c>
      <c r="B181" s="38" t="s">
        <v>362</v>
      </c>
      <c r="C181" s="38" t="s">
        <v>376</v>
      </c>
      <c r="D181" s="46" t="s">
        <v>2312</v>
      </c>
      <c r="E181" s="41" t="s">
        <v>390</v>
      </c>
      <c r="F181" s="41"/>
      <c r="G181" s="42" t="s">
        <v>361</v>
      </c>
      <c r="H181" s="43" t="s">
        <v>1578</v>
      </c>
    </row>
    <row r="182" spans="1:8" ht="22.5" customHeight="1">
      <c r="A182" s="37" t="s">
        <v>2306</v>
      </c>
      <c r="B182" s="38" t="s">
        <v>362</v>
      </c>
      <c r="C182" s="38"/>
      <c r="D182" s="46" t="s">
        <v>2313</v>
      </c>
      <c r="E182" s="41" t="s">
        <v>2314</v>
      </c>
      <c r="F182" s="41"/>
      <c r="G182" s="41" t="s">
        <v>2315</v>
      </c>
      <c r="H182" s="43" t="s">
        <v>1543</v>
      </c>
    </row>
    <row r="183" spans="1:8" ht="35.9" customHeight="1">
      <c r="A183" s="37" t="s">
        <v>2306</v>
      </c>
      <c r="B183" s="38" t="s">
        <v>362</v>
      </c>
      <c r="C183" s="38" t="s">
        <v>374</v>
      </c>
      <c r="D183" s="46" t="s">
        <v>2316</v>
      </c>
      <c r="E183" s="41" t="s">
        <v>2314</v>
      </c>
      <c r="F183" s="41"/>
      <c r="G183" s="41" t="s">
        <v>2315</v>
      </c>
      <c r="H183" s="43" t="s">
        <v>1543</v>
      </c>
    </row>
    <row r="184" spans="1:8" ht="35.9" customHeight="1">
      <c r="A184" s="37" t="s">
        <v>2306</v>
      </c>
      <c r="B184" s="38" t="s">
        <v>362</v>
      </c>
      <c r="C184" s="38" t="s">
        <v>376</v>
      </c>
      <c r="D184" s="46" t="s">
        <v>2317</v>
      </c>
      <c r="E184" s="41" t="s">
        <v>2314</v>
      </c>
      <c r="F184" s="41"/>
      <c r="G184" s="41" t="s">
        <v>2315</v>
      </c>
      <c r="H184" s="43" t="s">
        <v>1543</v>
      </c>
    </row>
    <row r="185" spans="1:8" ht="22.5" customHeight="1">
      <c r="A185" s="37" t="s">
        <v>2306</v>
      </c>
      <c r="B185" s="38" t="s">
        <v>364</v>
      </c>
      <c r="C185" s="38"/>
      <c r="D185" s="48" t="s">
        <v>2318</v>
      </c>
      <c r="E185" s="41" t="s">
        <v>360</v>
      </c>
      <c r="F185" s="39"/>
      <c r="G185" s="42" t="s">
        <v>361</v>
      </c>
      <c r="H185" s="43"/>
    </row>
    <row r="186" spans="1:8" ht="22.5" customHeight="1">
      <c r="A186" s="37" t="s">
        <v>2306</v>
      </c>
      <c r="B186" s="38" t="s">
        <v>405</v>
      </c>
      <c r="C186" s="38"/>
      <c r="D186" s="48" t="s">
        <v>2319</v>
      </c>
      <c r="E186" s="41" t="s">
        <v>360</v>
      </c>
      <c r="F186" s="39"/>
      <c r="G186" s="42" t="s">
        <v>361</v>
      </c>
      <c r="H186" s="43"/>
    </row>
    <row r="187" spans="1:8" ht="35.9" customHeight="1">
      <c r="A187" s="37" t="s">
        <v>2320</v>
      </c>
      <c r="B187" s="38" t="s">
        <v>358</v>
      </c>
      <c r="C187" s="47"/>
      <c r="D187" s="48" t="s">
        <v>2321</v>
      </c>
      <c r="E187" s="41" t="s">
        <v>360</v>
      </c>
      <c r="F187" s="41"/>
      <c r="G187" s="42" t="s">
        <v>361</v>
      </c>
      <c r="H187" s="43"/>
    </row>
    <row r="188" spans="1:8" ht="22.5" customHeight="1">
      <c r="A188" s="37" t="s">
        <v>2322</v>
      </c>
      <c r="B188" s="38" t="s">
        <v>358</v>
      </c>
      <c r="C188" s="52"/>
      <c r="D188" s="48" t="s">
        <v>2323</v>
      </c>
      <c r="E188" s="41" t="s">
        <v>360</v>
      </c>
      <c r="F188" s="39"/>
      <c r="G188" s="42" t="s">
        <v>361</v>
      </c>
      <c r="H188" s="43"/>
    </row>
    <row r="189" spans="1:8" ht="22.5" customHeight="1">
      <c r="A189" s="37" t="s">
        <v>2322</v>
      </c>
      <c r="B189" s="38" t="s">
        <v>358</v>
      </c>
      <c r="C189" s="52" t="s">
        <v>374</v>
      </c>
      <c r="D189" s="48" t="s">
        <v>2324</v>
      </c>
      <c r="E189" s="41" t="s">
        <v>360</v>
      </c>
      <c r="F189" s="39"/>
      <c r="G189" s="42" t="s">
        <v>361</v>
      </c>
      <c r="H189" s="43"/>
    </row>
    <row r="190" spans="1:8" ht="22.5" customHeight="1">
      <c r="A190" s="37" t="s">
        <v>2322</v>
      </c>
      <c r="B190" s="38" t="s">
        <v>358</v>
      </c>
      <c r="C190" s="52" t="s">
        <v>374</v>
      </c>
      <c r="D190" s="48" t="s">
        <v>2325</v>
      </c>
      <c r="E190" s="41" t="s">
        <v>360</v>
      </c>
      <c r="F190" s="39"/>
      <c r="G190" s="42" t="s">
        <v>361</v>
      </c>
      <c r="H190" s="43"/>
    </row>
    <row r="191" spans="1:8" ht="22.5" customHeight="1">
      <c r="A191" s="37" t="s">
        <v>2322</v>
      </c>
      <c r="B191" s="38" t="s">
        <v>358</v>
      </c>
      <c r="C191" s="52" t="s">
        <v>376</v>
      </c>
      <c r="D191" s="48" t="s">
        <v>2326</v>
      </c>
      <c r="E191" s="41" t="s">
        <v>360</v>
      </c>
      <c r="F191" s="39"/>
      <c r="G191" s="42" t="s">
        <v>361</v>
      </c>
      <c r="H191" s="43"/>
    </row>
    <row r="192" spans="1:8" ht="22.5" customHeight="1">
      <c r="A192" s="37" t="s">
        <v>2322</v>
      </c>
      <c r="B192" s="38" t="s">
        <v>358</v>
      </c>
      <c r="C192" s="52" t="s">
        <v>378</v>
      </c>
      <c r="D192" s="48" t="s">
        <v>2327</v>
      </c>
      <c r="E192" s="41" t="s">
        <v>360</v>
      </c>
      <c r="F192" s="39"/>
      <c r="G192" s="42" t="s">
        <v>361</v>
      </c>
      <c r="H192" s="43"/>
    </row>
    <row r="193" spans="1:8" ht="22.5" customHeight="1">
      <c r="A193" s="37" t="s">
        <v>2328</v>
      </c>
      <c r="B193" s="38" t="s">
        <v>358</v>
      </c>
      <c r="C193" s="38"/>
      <c r="D193" s="48" t="s">
        <v>2329</v>
      </c>
      <c r="E193" s="41" t="s">
        <v>2330</v>
      </c>
      <c r="F193" s="39"/>
      <c r="G193" s="42" t="s">
        <v>361</v>
      </c>
      <c r="H193" s="43" t="s">
        <v>1543</v>
      </c>
    </row>
    <row r="194" spans="1:8" ht="56.25" customHeight="1">
      <c r="A194" s="37" t="s">
        <v>2328</v>
      </c>
      <c r="B194" s="38" t="s">
        <v>362</v>
      </c>
      <c r="C194" s="38"/>
      <c r="D194" s="48" t="s">
        <v>2331</v>
      </c>
      <c r="E194" s="41" t="s">
        <v>360</v>
      </c>
      <c r="F194" s="41"/>
      <c r="G194" s="42" t="s">
        <v>361</v>
      </c>
      <c r="H194" s="43"/>
    </row>
  </sheetData>
  <conditionalFormatting sqref="L2">
    <cfRule type="containsText" dxfId="1" priority="1" operator="containsText" text="No alignment">
      <formula>NOT(ISERROR(SEARCH("No alignment",L2)))</formula>
    </cfRule>
  </conditionalFormatting>
  <dataValidations count="2">
    <dataValidation type="list" allowBlank="1" showInputMessage="1" showErrorMessage="1" sqref="D49:D50" xr:uid="{B7535FAE-B9ED-4BE7-8B33-6D0083B9B840}">
      <formula1>$G$137:$G$139</formula1>
    </dataValidation>
    <dataValidation allowBlank="1" showInputMessage="1" showErrorMessage="1" sqref="L2" xr:uid="{169D5532-E463-41D2-B6A7-35B39FC30C14}"/>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7C037-C58A-4FD7-88F5-8E29E92C1638}">
  <sheetPr>
    <tabColor rgb="FF00B050"/>
  </sheetPr>
  <dimension ref="A2:H909"/>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8" ht="15.65" customHeight="1">
      <c r="A2" s="570" t="s">
        <v>347</v>
      </c>
      <c r="B2" s="571"/>
      <c r="C2" s="572"/>
      <c r="D2" s="573" t="s">
        <v>348</v>
      </c>
      <c r="E2" s="568" t="s">
        <v>349</v>
      </c>
      <c r="F2" s="568" t="s">
        <v>350</v>
      </c>
      <c r="G2" s="568" t="s">
        <v>351</v>
      </c>
      <c r="H2" s="568" t="s">
        <v>352</v>
      </c>
    </row>
    <row r="3" spans="1:8" ht="15.65" customHeight="1">
      <c r="A3" s="34" t="s">
        <v>353</v>
      </c>
      <c r="B3" s="34" t="s">
        <v>354</v>
      </c>
      <c r="C3" s="34" t="s">
        <v>2332</v>
      </c>
      <c r="D3" s="574"/>
      <c r="E3" s="569"/>
      <c r="F3" s="569"/>
      <c r="G3" s="569"/>
      <c r="H3" s="569"/>
    </row>
    <row r="4" spans="1:8" ht="22.5" customHeight="1">
      <c r="A4" s="37" t="s">
        <v>2084</v>
      </c>
      <c r="B4" s="38" t="s">
        <v>358</v>
      </c>
      <c r="C4" s="39"/>
      <c r="D4" s="40" t="s">
        <v>2085</v>
      </c>
      <c r="E4" s="41" t="s">
        <v>399</v>
      </c>
      <c r="F4" s="39"/>
      <c r="G4" s="42" t="s">
        <v>361</v>
      </c>
      <c r="H4" s="43"/>
    </row>
    <row r="5" spans="1:8" ht="27.65" customHeight="1">
      <c r="A5" s="37" t="s">
        <v>2084</v>
      </c>
      <c r="B5" s="38" t="s">
        <v>362</v>
      </c>
      <c r="C5" s="39"/>
      <c r="D5" s="40" t="s">
        <v>2086</v>
      </c>
      <c r="E5" s="41" t="s">
        <v>427</v>
      </c>
      <c r="F5" s="44" t="s">
        <v>2087</v>
      </c>
      <c r="G5" s="42" t="s">
        <v>361</v>
      </c>
      <c r="H5" s="43" t="s">
        <v>369</v>
      </c>
    </row>
    <row r="6" spans="1:8" ht="77.900000000000006" customHeight="1">
      <c r="A6" s="37" t="s">
        <v>2084</v>
      </c>
      <c r="B6" s="38" t="s">
        <v>362</v>
      </c>
      <c r="C6" s="39"/>
      <c r="D6" s="40" t="s">
        <v>2088</v>
      </c>
      <c r="E6" s="41" t="s">
        <v>427</v>
      </c>
      <c r="F6" s="44" t="s">
        <v>2089</v>
      </c>
      <c r="G6" s="42" t="s">
        <v>361</v>
      </c>
      <c r="H6" s="43" t="s">
        <v>2090</v>
      </c>
    </row>
    <row r="7" spans="1:8" ht="22.5" customHeight="1">
      <c r="A7" s="37" t="s">
        <v>2084</v>
      </c>
      <c r="B7" s="38" t="s">
        <v>362</v>
      </c>
      <c r="C7" s="39"/>
      <c r="D7" s="40" t="s">
        <v>2091</v>
      </c>
      <c r="E7" s="41" t="s">
        <v>399</v>
      </c>
      <c r="F7" s="44"/>
      <c r="G7" s="42" t="s">
        <v>361</v>
      </c>
      <c r="H7" s="43" t="s">
        <v>2092</v>
      </c>
    </row>
    <row r="8" spans="1:8" ht="22.5" customHeight="1">
      <c r="A8" s="37" t="s">
        <v>2084</v>
      </c>
      <c r="B8" s="38" t="s">
        <v>364</v>
      </c>
      <c r="C8" s="39"/>
      <c r="D8" s="45" t="s">
        <v>2093</v>
      </c>
      <c r="E8" s="41" t="s">
        <v>399</v>
      </c>
      <c r="F8" s="39"/>
      <c r="G8" s="42" t="s">
        <v>361</v>
      </c>
      <c r="H8" s="43"/>
    </row>
    <row r="9" spans="1:8" ht="22.5" customHeight="1">
      <c r="A9" s="37" t="s">
        <v>2084</v>
      </c>
      <c r="B9" s="38" t="s">
        <v>405</v>
      </c>
      <c r="C9" s="39"/>
      <c r="D9" s="45" t="s">
        <v>2094</v>
      </c>
      <c r="E9" s="41" t="s">
        <v>427</v>
      </c>
      <c r="F9" s="41" t="s">
        <v>434</v>
      </c>
      <c r="G9" s="42" t="s">
        <v>361</v>
      </c>
      <c r="H9" s="46" t="s">
        <v>2095</v>
      </c>
    </row>
    <row r="10" spans="1:8" ht="22.5" customHeight="1">
      <c r="A10" s="37" t="s">
        <v>2096</v>
      </c>
      <c r="B10" s="38" t="s">
        <v>358</v>
      </c>
      <c r="C10" s="47"/>
      <c r="D10" s="48" t="s">
        <v>2097</v>
      </c>
      <c r="E10" s="41" t="s">
        <v>360</v>
      </c>
      <c r="F10" s="39"/>
      <c r="G10" s="42" t="s">
        <v>361</v>
      </c>
      <c r="H10" s="43"/>
    </row>
    <row r="11" spans="1:8" ht="22.5" customHeight="1">
      <c r="A11" s="37" t="s">
        <v>2096</v>
      </c>
      <c r="B11" s="38" t="s">
        <v>362</v>
      </c>
      <c r="C11" s="47"/>
      <c r="D11" s="48" t="s">
        <v>2098</v>
      </c>
      <c r="E11" s="41" t="s">
        <v>367</v>
      </c>
      <c r="F11" s="42" t="s">
        <v>368</v>
      </c>
      <c r="G11" s="42" t="s">
        <v>361</v>
      </c>
      <c r="H11" s="43" t="s">
        <v>369</v>
      </c>
    </row>
    <row r="12" spans="1:8" ht="22.5" customHeight="1">
      <c r="A12" s="37" t="s">
        <v>2096</v>
      </c>
      <c r="B12" s="38" t="s">
        <v>362</v>
      </c>
      <c r="C12" s="47"/>
      <c r="D12" s="48" t="s">
        <v>2099</v>
      </c>
      <c r="E12" s="41" t="s">
        <v>360</v>
      </c>
      <c r="F12" s="39"/>
      <c r="G12" s="42" t="s">
        <v>361</v>
      </c>
      <c r="H12" s="43"/>
    </row>
    <row r="13" spans="1:8" ht="22.5" customHeight="1">
      <c r="A13" s="37" t="s">
        <v>2096</v>
      </c>
      <c r="B13" s="38" t="s">
        <v>364</v>
      </c>
      <c r="C13" s="47"/>
      <c r="D13" s="48" t="s">
        <v>2100</v>
      </c>
      <c r="E13" s="49" t="s">
        <v>367</v>
      </c>
      <c r="F13" s="42" t="s">
        <v>368</v>
      </c>
      <c r="G13" s="42" t="s">
        <v>361</v>
      </c>
      <c r="H13" s="43" t="s">
        <v>369</v>
      </c>
    </row>
    <row r="14" spans="1:8" ht="22.5" customHeight="1">
      <c r="A14" s="37" t="s">
        <v>2096</v>
      </c>
      <c r="B14" s="38" t="s">
        <v>364</v>
      </c>
      <c r="C14" s="47"/>
      <c r="D14" s="48" t="s">
        <v>2101</v>
      </c>
      <c r="E14" s="49" t="s">
        <v>360</v>
      </c>
      <c r="F14" s="41"/>
      <c r="G14" s="42" t="s">
        <v>361</v>
      </c>
      <c r="H14" s="43"/>
    </row>
    <row r="15" spans="1:8" ht="22.5" customHeight="1">
      <c r="A15" s="37" t="s">
        <v>2096</v>
      </c>
      <c r="B15" s="38" t="s">
        <v>364</v>
      </c>
      <c r="C15" s="38" t="s">
        <v>374</v>
      </c>
      <c r="D15" s="48" t="s">
        <v>2102</v>
      </c>
      <c r="E15" s="49" t="s">
        <v>367</v>
      </c>
      <c r="F15" s="42" t="s">
        <v>368</v>
      </c>
      <c r="G15" s="42" t="s">
        <v>361</v>
      </c>
      <c r="H15" s="43" t="s">
        <v>369</v>
      </c>
    </row>
    <row r="16" spans="1:8" ht="22.5" customHeight="1">
      <c r="A16" s="37" t="s">
        <v>2096</v>
      </c>
      <c r="B16" s="38" t="s">
        <v>364</v>
      </c>
      <c r="C16" s="38" t="s">
        <v>376</v>
      </c>
      <c r="D16" s="48" t="s">
        <v>2103</v>
      </c>
      <c r="E16" s="49" t="s">
        <v>360</v>
      </c>
      <c r="F16" s="39"/>
      <c r="G16" s="42" t="s">
        <v>361</v>
      </c>
      <c r="H16" s="43"/>
    </row>
    <row r="17" spans="1:8" ht="36.75" customHeight="1">
      <c r="A17" s="37" t="s">
        <v>2096</v>
      </c>
      <c r="B17" s="38" t="s">
        <v>364</v>
      </c>
      <c r="C17" s="38" t="s">
        <v>378</v>
      </c>
      <c r="D17" s="48" t="s">
        <v>2104</v>
      </c>
      <c r="E17" s="49" t="s">
        <v>367</v>
      </c>
      <c r="F17" s="42" t="s">
        <v>368</v>
      </c>
      <c r="G17" s="42" t="s">
        <v>361</v>
      </c>
      <c r="H17" s="43" t="s">
        <v>369</v>
      </c>
    </row>
    <row r="18" spans="1:8" ht="22.5" customHeight="1">
      <c r="A18" s="37" t="s">
        <v>2096</v>
      </c>
      <c r="B18" s="38" t="s">
        <v>364</v>
      </c>
      <c r="C18" s="38" t="s">
        <v>378</v>
      </c>
      <c r="D18" s="48" t="s">
        <v>2105</v>
      </c>
      <c r="E18" s="49" t="s">
        <v>360</v>
      </c>
      <c r="F18" s="39"/>
      <c r="G18" s="42" t="s">
        <v>361</v>
      </c>
      <c r="H18" s="43"/>
    </row>
    <row r="19" spans="1:8" ht="22.5" customHeight="1">
      <c r="A19" s="37" t="s">
        <v>2106</v>
      </c>
      <c r="B19" s="38" t="s">
        <v>358</v>
      </c>
      <c r="C19" s="47"/>
      <c r="D19" s="48" t="s">
        <v>2107</v>
      </c>
      <c r="E19" s="41" t="s">
        <v>371</v>
      </c>
      <c r="F19" s="50"/>
      <c r="G19" s="42" t="s">
        <v>361</v>
      </c>
      <c r="H19" s="43"/>
    </row>
    <row r="20" spans="1:8" ht="22.5" customHeight="1">
      <c r="A20" s="37" t="s">
        <v>2106</v>
      </c>
      <c r="B20" s="38" t="s">
        <v>358</v>
      </c>
      <c r="C20" s="47"/>
      <c r="D20" s="48" t="s">
        <v>2108</v>
      </c>
      <c r="E20" s="41" t="s">
        <v>2109</v>
      </c>
      <c r="F20" s="50"/>
      <c r="G20" s="42" t="s">
        <v>361</v>
      </c>
      <c r="H20" s="43"/>
    </row>
    <row r="21" spans="1:8" ht="22.5" customHeight="1">
      <c r="A21" s="37" t="s">
        <v>2106</v>
      </c>
      <c r="B21" s="38" t="s">
        <v>358</v>
      </c>
      <c r="C21" s="47"/>
      <c r="D21" s="48" t="s">
        <v>2110</v>
      </c>
      <c r="E21" s="41" t="s">
        <v>427</v>
      </c>
      <c r="F21" s="42" t="s">
        <v>2111</v>
      </c>
      <c r="G21" s="42" t="s">
        <v>361</v>
      </c>
      <c r="H21" s="43" t="s">
        <v>2112</v>
      </c>
    </row>
    <row r="22" spans="1:8" ht="22.5" customHeight="1">
      <c r="A22" s="37" t="s">
        <v>2106</v>
      </c>
      <c r="B22" s="38" t="s">
        <v>358</v>
      </c>
      <c r="C22" s="47"/>
      <c r="D22" s="48" t="s">
        <v>2113</v>
      </c>
      <c r="E22" s="41" t="s">
        <v>399</v>
      </c>
      <c r="F22" s="41"/>
      <c r="G22" s="42" t="s">
        <v>361</v>
      </c>
      <c r="H22" s="43" t="s">
        <v>2114</v>
      </c>
    </row>
    <row r="23" spans="1:8" ht="22.5" customHeight="1">
      <c r="A23" s="37" t="s">
        <v>2106</v>
      </c>
      <c r="B23" s="38" t="s">
        <v>362</v>
      </c>
      <c r="C23" s="47"/>
      <c r="D23" s="46" t="s">
        <v>2115</v>
      </c>
      <c r="E23" s="41" t="s">
        <v>371</v>
      </c>
      <c r="F23" s="50"/>
      <c r="G23" s="42" t="s">
        <v>361</v>
      </c>
      <c r="H23" s="43"/>
    </row>
    <row r="24" spans="1:8" ht="22.5" customHeight="1">
      <c r="A24" s="37" t="s">
        <v>2106</v>
      </c>
      <c r="B24" s="38" t="s">
        <v>362</v>
      </c>
      <c r="C24" s="47"/>
      <c r="D24" s="46" t="s">
        <v>2116</v>
      </c>
      <c r="E24" s="41" t="s">
        <v>371</v>
      </c>
      <c r="F24" s="50"/>
      <c r="G24" s="42" t="s">
        <v>361</v>
      </c>
      <c r="H24" s="43"/>
    </row>
    <row r="25" spans="1:8" ht="22.5" customHeight="1">
      <c r="A25" s="37" t="s">
        <v>2106</v>
      </c>
      <c r="B25" s="38" t="s">
        <v>362</v>
      </c>
      <c r="C25" s="39"/>
      <c r="D25" s="46" t="s">
        <v>2117</v>
      </c>
      <c r="E25" s="41" t="s">
        <v>360</v>
      </c>
      <c r="F25" s="39"/>
      <c r="G25" s="42" t="s">
        <v>361</v>
      </c>
      <c r="H25" s="43"/>
    </row>
    <row r="26" spans="1:8" ht="22.5" customHeight="1">
      <c r="A26" s="37" t="s">
        <v>2106</v>
      </c>
      <c r="B26" s="38" t="s">
        <v>364</v>
      </c>
      <c r="C26" s="39"/>
      <c r="D26" s="46" t="s">
        <v>2118</v>
      </c>
      <c r="E26" s="41" t="s">
        <v>371</v>
      </c>
      <c r="F26" s="51"/>
      <c r="G26" s="42" t="s">
        <v>361</v>
      </c>
      <c r="H26" s="43"/>
    </row>
    <row r="27" spans="1:8" ht="22.5" customHeight="1">
      <c r="A27" s="37" t="s">
        <v>2106</v>
      </c>
      <c r="B27" s="38" t="s">
        <v>405</v>
      </c>
      <c r="C27" s="47"/>
      <c r="D27" s="46" t="s">
        <v>2119</v>
      </c>
      <c r="E27" s="41" t="s">
        <v>360</v>
      </c>
      <c r="F27" s="39"/>
      <c r="G27" s="42" t="s">
        <v>361</v>
      </c>
      <c r="H27" s="43"/>
    </row>
    <row r="28" spans="1:8" ht="22.5" customHeight="1">
      <c r="A28" s="37" t="s">
        <v>2120</v>
      </c>
      <c r="B28" s="38" t="s">
        <v>358</v>
      </c>
      <c r="C28" s="47"/>
      <c r="D28" s="48" t="s">
        <v>2121</v>
      </c>
      <c r="E28" s="41" t="s">
        <v>360</v>
      </c>
      <c r="F28" s="39"/>
      <c r="G28" s="42" t="s">
        <v>361</v>
      </c>
      <c r="H28" s="43"/>
    </row>
    <row r="29" spans="1:8" ht="22.5" customHeight="1">
      <c r="A29" s="37" t="s">
        <v>2120</v>
      </c>
      <c r="B29" s="38" t="s">
        <v>358</v>
      </c>
      <c r="C29" s="38" t="s">
        <v>374</v>
      </c>
      <c r="D29" s="48" t="s">
        <v>2122</v>
      </c>
      <c r="E29" s="41" t="s">
        <v>360</v>
      </c>
      <c r="F29" s="39"/>
      <c r="G29" s="42" t="s">
        <v>361</v>
      </c>
      <c r="H29" s="43"/>
    </row>
    <row r="30" spans="1:8" ht="22.5" customHeight="1">
      <c r="A30" s="37" t="s">
        <v>2120</v>
      </c>
      <c r="B30" s="38" t="s">
        <v>358</v>
      </c>
      <c r="C30" s="38" t="s">
        <v>376</v>
      </c>
      <c r="D30" s="48" t="s">
        <v>2123</v>
      </c>
      <c r="E30" s="41" t="s">
        <v>360</v>
      </c>
      <c r="F30" s="39"/>
      <c r="G30" s="42" t="s">
        <v>361</v>
      </c>
      <c r="H30" s="43"/>
    </row>
    <row r="31" spans="1:8" ht="22.5" customHeight="1">
      <c r="A31" s="37" t="s">
        <v>2124</v>
      </c>
      <c r="B31" s="38" t="s">
        <v>358</v>
      </c>
      <c r="C31" s="47"/>
      <c r="D31" s="48" t="s">
        <v>2125</v>
      </c>
      <c r="E31" s="41" t="s">
        <v>360</v>
      </c>
      <c r="F31" s="39"/>
      <c r="G31" s="42" t="s">
        <v>361</v>
      </c>
      <c r="H31" s="43"/>
    </row>
    <row r="32" spans="1:8" ht="22.5" customHeight="1">
      <c r="A32" s="37" t="s">
        <v>2124</v>
      </c>
      <c r="B32" s="38" t="s">
        <v>358</v>
      </c>
      <c r="C32" s="47"/>
      <c r="D32" s="48" t="s">
        <v>2126</v>
      </c>
      <c r="E32" s="41" t="s">
        <v>367</v>
      </c>
      <c r="F32" s="42" t="s">
        <v>368</v>
      </c>
      <c r="G32" s="42" t="s">
        <v>361</v>
      </c>
      <c r="H32" s="43" t="s">
        <v>369</v>
      </c>
    </row>
    <row r="33" spans="1:8" ht="22.5" customHeight="1">
      <c r="A33" s="37" t="s">
        <v>2124</v>
      </c>
      <c r="B33" s="38" t="s">
        <v>358</v>
      </c>
      <c r="C33" s="47"/>
      <c r="D33" s="48" t="s">
        <v>2127</v>
      </c>
      <c r="E33" s="41" t="s">
        <v>360</v>
      </c>
      <c r="F33" s="39"/>
      <c r="G33" s="42" t="s">
        <v>361</v>
      </c>
      <c r="H33" s="43"/>
    </row>
    <row r="34" spans="1:8" ht="22.5" customHeight="1">
      <c r="A34" s="37" t="s">
        <v>2124</v>
      </c>
      <c r="B34" s="38" t="s">
        <v>362</v>
      </c>
      <c r="C34" s="47"/>
      <c r="D34" s="48" t="s">
        <v>2128</v>
      </c>
      <c r="E34" s="41" t="s">
        <v>367</v>
      </c>
      <c r="F34" s="42" t="s">
        <v>368</v>
      </c>
      <c r="G34" s="42" t="s">
        <v>361</v>
      </c>
      <c r="H34" s="43" t="s">
        <v>369</v>
      </c>
    </row>
    <row r="35" spans="1:8" ht="22.5" customHeight="1">
      <c r="A35" s="37" t="s">
        <v>2124</v>
      </c>
      <c r="B35" s="38" t="s">
        <v>362</v>
      </c>
      <c r="C35" s="38" t="s">
        <v>374</v>
      </c>
      <c r="D35" s="46" t="s">
        <v>2129</v>
      </c>
      <c r="E35" s="41" t="s">
        <v>360</v>
      </c>
      <c r="F35" s="39"/>
      <c r="G35" s="42" t="s">
        <v>361</v>
      </c>
      <c r="H35" s="43"/>
    </row>
    <row r="36" spans="1:8" ht="22.5" customHeight="1">
      <c r="A36" s="37" t="s">
        <v>2124</v>
      </c>
      <c r="B36" s="38" t="s">
        <v>362</v>
      </c>
      <c r="C36" s="52" t="s">
        <v>376</v>
      </c>
      <c r="D36" s="46" t="s">
        <v>2130</v>
      </c>
      <c r="E36" s="41" t="s">
        <v>360</v>
      </c>
      <c r="F36" s="39"/>
      <c r="G36" s="42" t="s">
        <v>361</v>
      </c>
      <c r="H36" s="43"/>
    </row>
    <row r="37" spans="1:8" ht="22.5" customHeight="1">
      <c r="A37" s="37" t="s">
        <v>2124</v>
      </c>
      <c r="B37" s="38" t="s">
        <v>362</v>
      </c>
      <c r="C37" s="52" t="s">
        <v>376</v>
      </c>
      <c r="D37" s="46" t="s">
        <v>2131</v>
      </c>
      <c r="E37" s="41" t="s">
        <v>360</v>
      </c>
      <c r="F37" s="39"/>
      <c r="G37" s="42" t="s">
        <v>361</v>
      </c>
      <c r="H37" s="43"/>
    </row>
    <row r="38" spans="1:8" ht="22.5" customHeight="1">
      <c r="A38" s="37" t="s">
        <v>2124</v>
      </c>
      <c r="B38" s="38" t="s">
        <v>362</v>
      </c>
      <c r="C38" s="52" t="s">
        <v>376</v>
      </c>
      <c r="D38" s="46" t="s">
        <v>2132</v>
      </c>
      <c r="E38" s="41" t="s">
        <v>360</v>
      </c>
      <c r="F38" s="39"/>
      <c r="G38" s="42" t="s">
        <v>361</v>
      </c>
      <c r="H38" s="43"/>
    </row>
    <row r="39" spans="1:8" ht="22.5" customHeight="1">
      <c r="A39" s="37" t="s">
        <v>2124</v>
      </c>
      <c r="B39" s="38" t="s">
        <v>362</v>
      </c>
      <c r="C39" s="52" t="s">
        <v>376</v>
      </c>
      <c r="D39" s="46" t="s">
        <v>2133</v>
      </c>
      <c r="E39" s="41" t="s">
        <v>360</v>
      </c>
      <c r="F39" s="39"/>
      <c r="G39" s="42" t="s">
        <v>361</v>
      </c>
      <c r="H39" s="43"/>
    </row>
    <row r="40" spans="1:8" ht="22.5" customHeight="1">
      <c r="A40" s="37" t="s">
        <v>2124</v>
      </c>
      <c r="B40" s="38" t="s">
        <v>362</v>
      </c>
      <c r="C40" s="52" t="s">
        <v>378</v>
      </c>
      <c r="D40" s="46" t="s">
        <v>2134</v>
      </c>
      <c r="E40" s="41" t="s">
        <v>360</v>
      </c>
      <c r="F40" s="39"/>
      <c r="G40" s="42" t="s">
        <v>361</v>
      </c>
      <c r="H40" s="43"/>
    </row>
    <row r="41" spans="1:8" ht="22.5" customHeight="1">
      <c r="A41" s="37" t="s">
        <v>2135</v>
      </c>
      <c r="B41" s="38" t="s">
        <v>358</v>
      </c>
      <c r="C41" s="39"/>
      <c r="D41" s="48" t="s">
        <v>2136</v>
      </c>
      <c r="E41" s="41" t="s">
        <v>360</v>
      </c>
      <c r="F41" s="39"/>
      <c r="G41" s="42" t="s">
        <v>361</v>
      </c>
      <c r="H41" s="43"/>
    </row>
    <row r="42" spans="1:8" ht="22.5" customHeight="1">
      <c r="A42" s="37" t="s">
        <v>2135</v>
      </c>
      <c r="B42" s="38" t="s">
        <v>362</v>
      </c>
      <c r="C42" s="39"/>
      <c r="D42" s="48" t="s">
        <v>2137</v>
      </c>
      <c r="E42" s="41" t="s">
        <v>360</v>
      </c>
      <c r="F42" s="39"/>
      <c r="G42" s="42" t="s">
        <v>361</v>
      </c>
      <c r="H42" s="43"/>
    </row>
    <row r="43" spans="1:8" ht="22.5" customHeight="1">
      <c r="A43" s="37" t="s">
        <v>2135</v>
      </c>
      <c r="B43" s="38" t="s">
        <v>362</v>
      </c>
      <c r="C43" s="52" t="s">
        <v>374</v>
      </c>
      <c r="D43" s="40" t="s">
        <v>2138</v>
      </c>
      <c r="E43" s="41" t="s">
        <v>360</v>
      </c>
      <c r="F43" s="39"/>
      <c r="G43" s="42" t="s">
        <v>361</v>
      </c>
      <c r="H43" s="43"/>
    </row>
    <row r="44" spans="1:8" ht="22.5" customHeight="1">
      <c r="A44" s="37" t="s">
        <v>2135</v>
      </c>
      <c r="B44" s="38" t="s">
        <v>362</v>
      </c>
      <c r="C44" s="52" t="s">
        <v>374</v>
      </c>
      <c r="D44" s="40" t="s">
        <v>2139</v>
      </c>
      <c r="E44" s="41" t="s">
        <v>360</v>
      </c>
      <c r="F44" s="39"/>
      <c r="G44" s="42" t="s">
        <v>361</v>
      </c>
      <c r="H44" s="43"/>
    </row>
    <row r="45" spans="1:8" ht="22.5" customHeight="1">
      <c r="A45" s="37" t="s">
        <v>2135</v>
      </c>
      <c r="B45" s="38" t="s">
        <v>362</v>
      </c>
      <c r="C45" s="52" t="s">
        <v>374</v>
      </c>
      <c r="D45" s="40" t="s">
        <v>2140</v>
      </c>
      <c r="E45" s="41" t="s">
        <v>360</v>
      </c>
      <c r="F45" s="39"/>
      <c r="G45" s="42" t="s">
        <v>361</v>
      </c>
      <c r="H45" s="43"/>
    </row>
    <row r="46" spans="1:8" ht="22.5" customHeight="1">
      <c r="A46" s="37" t="s">
        <v>2135</v>
      </c>
      <c r="B46" s="38" t="s">
        <v>362</v>
      </c>
      <c r="C46" s="52" t="s">
        <v>376</v>
      </c>
      <c r="D46" s="40" t="s">
        <v>2141</v>
      </c>
      <c r="E46" s="41" t="s">
        <v>360</v>
      </c>
      <c r="F46" s="39"/>
      <c r="G46" s="42" t="s">
        <v>361</v>
      </c>
      <c r="H46" s="43"/>
    </row>
    <row r="47" spans="1:8" ht="22.5" customHeight="1">
      <c r="A47" s="37" t="s">
        <v>2135</v>
      </c>
      <c r="B47" s="38" t="s">
        <v>362</v>
      </c>
      <c r="C47" s="52" t="s">
        <v>378</v>
      </c>
      <c r="D47" s="48" t="s">
        <v>2142</v>
      </c>
      <c r="E47" s="41" t="s">
        <v>360</v>
      </c>
      <c r="F47" s="44"/>
      <c r="G47" s="42" t="s">
        <v>361</v>
      </c>
      <c r="H47" s="43"/>
    </row>
    <row r="48" spans="1:8" ht="22.5" customHeight="1">
      <c r="A48" s="37" t="s">
        <v>2135</v>
      </c>
      <c r="B48" s="38" t="s">
        <v>364</v>
      </c>
      <c r="C48" s="39"/>
      <c r="D48" s="40" t="s">
        <v>2143</v>
      </c>
      <c r="E48" s="41" t="s">
        <v>360</v>
      </c>
      <c r="F48" s="44"/>
      <c r="G48" s="42" t="s">
        <v>361</v>
      </c>
      <c r="H48" s="43"/>
    </row>
    <row r="49" spans="1:8" ht="22.5" customHeight="1">
      <c r="A49" s="37" t="s">
        <v>2135</v>
      </c>
      <c r="B49" s="38" t="s">
        <v>405</v>
      </c>
      <c r="C49" s="39"/>
      <c r="D49" s="48" t="s">
        <v>2144</v>
      </c>
      <c r="E49" s="41" t="s">
        <v>360</v>
      </c>
      <c r="F49" s="44"/>
      <c r="G49" s="42" t="s">
        <v>361</v>
      </c>
      <c r="H49" s="43"/>
    </row>
    <row r="50" spans="1:8" ht="22.5" customHeight="1">
      <c r="A50" s="37" t="s">
        <v>2145</v>
      </c>
      <c r="B50" s="53"/>
      <c r="C50" s="54"/>
      <c r="D50" s="48" t="s">
        <v>2146</v>
      </c>
      <c r="E50" s="55" t="s">
        <v>387</v>
      </c>
      <c r="F50" s="56"/>
      <c r="G50" s="42" t="s">
        <v>361</v>
      </c>
      <c r="H50" s="43" t="s">
        <v>2147</v>
      </c>
    </row>
    <row r="51" spans="1:8" ht="22.5" customHeight="1">
      <c r="A51" s="37" t="s">
        <v>2145</v>
      </c>
      <c r="B51" s="53"/>
      <c r="C51" s="54"/>
      <c r="D51" s="48" t="s">
        <v>2148</v>
      </c>
      <c r="E51" s="55" t="s">
        <v>387</v>
      </c>
      <c r="F51" s="56"/>
      <c r="G51" s="42" t="s">
        <v>361</v>
      </c>
      <c r="H51" s="43" t="s">
        <v>2149</v>
      </c>
    </row>
    <row r="52" spans="1:8" ht="22.5" customHeight="1">
      <c r="A52" s="37" t="s">
        <v>2145</v>
      </c>
      <c r="B52" s="38" t="s">
        <v>358</v>
      </c>
      <c r="C52" s="47"/>
      <c r="D52" s="48" t="s">
        <v>2150</v>
      </c>
      <c r="E52" s="41" t="s">
        <v>390</v>
      </c>
      <c r="F52" s="57"/>
      <c r="G52" s="41" t="s">
        <v>2151</v>
      </c>
      <c r="H52" s="43" t="s">
        <v>2152</v>
      </c>
    </row>
    <row r="53" spans="1:8" ht="22.5" customHeight="1">
      <c r="A53" s="37" t="s">
        <v>2145</v>
      </c>
      <c r="B53" s="38" t="s">
        <v>362</v>
      </c>
      <c r="C53" s="38" t="s">
        <v>374</v>
      </c>
      <c r="D53" s="48" t="s">
        <v>2153</v>
      </c>
      <c r="E53" s="41" t="s">
        <v>390</v>
      </c>
      <c r="F53" s="57"/>
      <c r="G53" s="41" t="s">
        <v>2151</v>
      </c>
      <c r="H53" s="43" t="s">
        <v>2152</v>
      </c>
    </row>
    <row r="54" spans="1:8" ht="22.5" customHeight="1">
      <c r="A54" s="37" t="s">
        <v>2145</v>
      </c>
      <c r="B54" s="38" t="s">
        <v>362</v>
      </c>
      <c r="C54" s="38" t="s">
        <v>376</v>
      </c>
      <c r="D54" s="48" t="s">
        <v>2154</v>
      </c>
      <c r="E54" s="41" t="s">
        <v>390</v>
      </c>
      <c r="F54" s="57"/>
      <c r="G54" s="41" t="s">
        <v>2151</v>
      </c>
      <c r="H54" s="43" t="s">
        <v>2152</v>
      </c>
    </row>
    <row r="55" spans="1:8" ht="22.5" customHeight="1">
      <c r="A55" s="37" t="s">
        <v>2145</v>
      </c>
      <c r="B55" s="38" t="s">
        <v>362</v>
      </c>
      <c r="C55" s="38" t="s">
        <v>378</v>
      </c>
      <c r="D55" s="48" t="s">
        <v>2155</v>
      </c>
      <c r="E55" s="41" t="s">
        <v>390</v>
      </c>
      <c r="F55" s="57"/>
      <c r="G55" s="41" t="s">
        <v>2151</v>
      </c>
      <c r="H55" s="43" t="s">
        <v>2152</v>
      </c>
    </row>
    <row r="56" spans="1:8" ht="22.5" customHeight="1">
      <c r="A56" s="37" t="s">
        <v>2145</v>
      </c>
      <c r="B56" s="38" t="s">
        <v>362</v>
      </c>
      <c r="C56" s="38" t="s">
        <v>382</v>
      </c>
      <c r="D56" s="48" t="s">
        <v>2156</v>
      </c>
      <c r="E56" s="41" t="s">
        <v>390</v>
      </c>
      <c r="F56" s="57"/>
      <c r="G56" s="41" t="s">
        <v>2151</v>
      </c>
      <c r="H56" s="43" t="s">
        <v>2152</v>
      </c>
    </row>
    <row r="57" spans="1:8" ht="22.5" customHeight="1">
      <c r="A57" s="37" t="s">
        <v>2145</v>
      </c>
      <c r="B57" s="38" t="s">
        <v>362</v>
      </c>
      <c r="C57" s="38" t="s">
        <v>740</v>
      </c>
      <c r="D57" s="48" t="s">
        <v>2157</v>
      </c>
      <c r="E57" s="41" t="s">
        <v>390</v>
      </c>
      <c r="F57" s="57"/>
      <c r="G57" s="41" t="s">
        <v>2151</v>
      </c>
      <c r="H57" s="43" t="s">
        <v>2152</v>
      </c>
    </row>
    <row r="58" spans="1:8" ht="22.5" customHeight="1">
      <c r="A58" s="37" t="s">
        <v>2145</v>
      </c>
      <c r="B58" s="38" t="s">
        <v>364</v>
      </c>
      <c r="C58" s="47"/>
      <c r="D58" s="48" t="s">
        <v>2158</v>
      </c>
      <c r="E58" s="49" t="s">
        <v>360</v>
      </c>
      <c r="F58" s="39"/>
      <c r="G58" s="42" t="s">
        <v>361</v>
      </c>
      <c r="H58" s="43"/>
    </row>
    <row r="59" spans="1:8" ht="38.15" customHeight="1">
      <c r="A59" s="37" t="s">
        <v>2145</v>
      </c>
      <c r="B59" s="38" t="s">
        <v>364</v>
      </c>
      <c r="C59" s="38" t="s">
        <v>374</v>
      </c>
      <c r="D59" s="48" t="s">
        <v>2159</v>
      </c>
      <c r="E59" s="49" t="s">
        <v>427</v>
      </c>
      <c r="F59" s="42" t="s">
        <v>2160</v>
      </c>
      <c r="G59" s="42" t="s">
        <v>361</v>
      </c>
      <c r="H59" s="43" t="s">
        <v>2161</v>
      </c>
    </row>
    <row r="60" spans="1:8" ht="22.5" customHeight="1">
      <c r="A60" s="37" t="s">
        <v>2145</v>
      </c>
      <c r="B60" s="38" t="s">
        <v>364</v>
      </c>
      <c r="C60" s="38" t="s">
        <v>374</v>
      </c>
      <c r="D60" s="48" t="s">
        <v>2162</v>
      </c>
      <c r="E60" s="49" t="s">
        <v>360</v>
      </c>
      <c r="F60" s="41"/>
      <c r="G60" s="42" t="s">
        <v>361</v>
      </c>
      <c r="H60" s="43" t="s">
        <v>2163</v>
      </c>
    </row>
    <row r="61" spans="1:8" ht="60" customHeight="1">
      <c r="A61" s="37" t="s">
        <v>2145</v>
      </c>
      <c r="B61" s="38" t="s">
        <v>364</v>
      </c>
      <c r="C61" s="38" t="s">
        <v>376</v>
      </c>
      <c r="D61" s="48" t="s">
        <v>2164</v>
      </c>
      <c r="E61" s="49" t="s">
        <v>427</v>
      </c>
      <c r="F61" s="42" t="s">
        <v>2165</v>
      </c>
      <c r="G61" s="42" t="s">
        <v>361</v>
      </c>
      <c r="H61" s="43" t="s">
        <v>2161</v>
      </c>
    </row>
    <row r="62" spans="1:8" ht="22.5" customHeight="1">
      <c r="A62" s="37" t="s">
        <v>2145</v>
      </c>
      <c r="B62" s="38" t="s">
        <v>364</v>
      </c>
      <c r="C62" s="38" t="s">
        <v>376</v>
      </c>
      <c r="D62" s="48" t="s">
        <v>2166</v>
      </c>
      <c r="E62" s="49" t="s">
        <v>360</v>
      </c>
      <c r="F62" s="41"/>
      <c r="G62" s="42" t="s">
        <v>361</v>
      </c>
      <c r="H62" s="43" t="s">
        <v>2167</v>
      </c>
    </row>
    <row r="63" spans="1:8" ht="22.5" customHeight="1">
      <c r="A63" s="37" t="s">
        <v>2145</v>
      </c>
      <c r="B63" s="38" t="s">
        <v>405</v>
      </c>
      <c r="C63" s="47"/>
      <c r="D63" s="48" t="s">
        <v>2168</v>
      </c>
      <c r="E63" s="49" t="s">
        <v>360</v>
      </c>
      <c r="F63" s="39"/>
      <c r="G63" s="42" t="s">
        <v>361</v>
      </c>
      <c r="H63" s="43"/>
    </row>
    <row r="64" spans="1:8" ht="22.5" customHeight="1">
      <c r="A64" s="37" t="s">
        <v>2145</v>
      </c>
      <c r="B64" s="38" t="s">
        <v>408</v>
      </c>
      <c r="C64" s="47"/>
      <c r="D64" s="48" t="s">
        <v>2169</v>
      </c>
      <c r="E64" s="49" t="s">
        <v>360</v>
      </c>
      <c r="F64" s="39"/>
      <c r="G64" s="42" t="s">
        <v>361</v>
      </c>
      <c r="H64" s="43"/>
    </row>
    <row r="65" spans="1:8" ht="22.5" customHeight="1">
      <c r="A65" s="37" t="s">
        <v>2145</v>
      </c>
      <c r="B65" s="38" t="s">
        <v>408</v>
      </c>
      <c r="C65" s="47"/>
      <c r="D65" s="48" t="s">
        <v>2170</v>
      </c>
      <c r="E65" s="49" t="s">
        <v>360</v>
      </c>
      <c r="F65" s="39"/>
      <c r="G65" s="42" t="s">
        <v>361</v>
      </c>
      <c r="H65" s="43"/>
    </row>
    <row r="66" spans="1:8" ht="22.5" customHeight="1">
      <c r="A66" s="37" t="s">
        <v>2171</v>
      </c>
      <c r="B66" s="38" t="s">
        <v>358</v>
      </c>
      <c r="C66" s="47"/>
      <c r="D66" s="48" t="s">
        <v>2172</v>
      </c>
      <c r="E66" s="41" t="s">
        <v>390</v>
      </c>
      <c r="F66" s="41"/>
      <c r="G66" s="41" t="s">
        <v>2151</v>
      </c>
      <c r="H66" s="43" t="s">
        <v>2173</v>
      </c>
    </row>
    <row r="67" spans="1:8" ht="22.5" customHeight="1">
      <c r="A67" s="37" t="s">
        <v>2171</v>
      </c>
      <c r="B67" s="38" t="s">
        <v>358</v>
      </c>
      <c r="C67" s="38" t="s">
        <v>374</v>
      </c>
      <c r="D67" s="48" t="s">
        <v>2174</v>
      </c>
      <c r="E67" s="41" t="s">
        <v>360</v>
      </c>
      <c r="F67" s="39"/>
      <c r="G67" s="42" t="s">
        <v>361</v>
      </c>
      <c r="H67" s="43"/>
    </row>
    <row r="68" spans="1:8" ht="22.5" customHeight="1">
      <c r="A68" s="37" t="s">
        <v>2171</v>
      </c>
      <c r="B68" s="38" t="s">
        <v>358</v>
      </c>
      <c r="C68" s="52" t="s">
        <v>376</v>
      </c>
      <c r="D68" s="46" t="s">
        <v>2175</v>
      </c>
      <c r="E68" s="41" t="s">
        <v>360</v>
      </c>
      <c r="F68" s="39"/>
      <c r="G68" s="42" t="s">
        <v>361</v>
      </c>
      <c r="H68" s="43"/>
    </row>
    <row r="69" spans="1:8" ht="22.5" customHeight="1">
      <c r="A69" s="37" t="s">
        <v>2171</v>
      </c>
      <c r="B69" s="38" t="s">
        <v>362</v>
      </c>
      <c r="C69" s="39"/>
      <c r="D69" s="46" t="s">
        <v>2176</v>
      </c>
      <c r="E69" s="41" t="s">
        <v>360</v>
      </c>
      <c r="F69" s="39"/>
      <c r="G69" s="42" t="s">
        <v>361</v>
      </c>
      <c r="H69" s="43"/>
    </row>
    <row r="70" spans="1:8" ht="41.15" customHeight="1">
      <c r="A70" s="37" t="s">
        <v>2171</v>
      </c>
      <c r="B70" s="38" t="s">
        <v>362</v>
      </c>
      <c r="C70" s="52" t="s">
        <v>374</v>
      </c>
      <c r="D70" s="46" t="s">
        <v>2177</v>
      </c>
      <c r="E70" s="49" t="s">
        <v>427</v>
      </c>
      <c r="F70" s="42" t="s">
        <v>2160</v>
      </c>
      <c r="G70" s="42" t="s">
        <v>361</v>
      </c>
      <c r="H70" s="43" t="s">
        <v>2161</v>
      </c>
    </row>
    <row r="71" spans="1:8" ht="22.5" customHeight="1">
      <c r="A71" s="37" t="s">
        <v>2171</v>
      </c>
      <c r="B71" s="38" t="s">
        <v>362</v>
      </c>
      <c r="C71" s="52" t="s">
        <v>374</v>
      </c>
      <c r="D71" s="46" t="s">
        <v>2178</v>
      </c>
      <c r="E71" s="49" t="s">
        <v>360</v>
      </c>
      <c r="F71" s="41"/>
      <c r="G71" s="42" t="s">
        <v>361</v>
      </c>
      <c r="H71" s="43" t="s">
        <v>2179</v>
      </c>
    </row>
    <row r="72" spans="1:8" ht="51" customHeight="1">
      <c r="A72" s="37" t="s">
        <v>2171</v>
      </c>
      <c r="B72" s="38" t="s">
        <v>362</v>
      </c>
      <c r="C72" s="52" t="s">
        <v>376</v>
      </c>
      <c r="D72" s="46" t="s">
        <v>2180</v>
      </c>
      <c r="E72" s="49" t="s">
        <v>427</v>
      </c>
      <c r="F72" s="42" t="s">
        <v>2165</v>
      </c>
      <c r="G72" s="42" t="s">
        <v>361</v>
      </c>
      <c r="H72" s="43" t="s">
        <v>2161</v>
      </c>
    </row>
    <row r="73" spans="1:8" ht="22.5" customHeight="1">
      <c r="A73" s="37" t="s">
        <v>2171</v>
      </c>
      <c r="B73" s="38" t="s">
        <v>362</v>
      </c>
      <c r="C73" s="52" t="s">
        <v>376</v>
      </c>
      <c r="D73" s="46" t="s">
        <v>2181</v>
      </c>
      <c r="E73" s="49" t="s">
        <v>360</v>
      </c>
      <c r="F73" s="41"/>
      <c r="G73" s="42" t="s">
        <v>361</v>
      </c>
      <c r="H73" s="46" t="s">
        <v>2179</v>
      </c>
    </row>
    <row r="74" spans="1:8" ht="22.5" customHeight="1">
      <c r="A74" s="37" t="s">
        <v>2171</v>
      </c>
      <c r="B74" s="38" t="s">
        <v>364</v>
      </c>
      <c r="C74" s="47"/>
      <c r="D74" s="46" t="s">
        <v>2182</v>
      </c>
      <c r="E74" s="41" t="s">
        <v>360</v>
      </c>
      <c r="F74" s="39"/>
      <c r="G74" s="42" t="s">
        <v>361</v>
      </c>
      <c r="H74" s="43"/>
    </row>
    <row r="75" spans="1:8" ht="22.5" customHeight="1">
      <c r="A75" s="37" t="s">
        <v>2171</v>
      </c>
      <c r="B75" s="38" t="s">
        <v>364</v>
      </c>
      <c r="C75" s="39"/>
      <c r="D75" s="46" t="s">
        <v>2183</v>
      </c>
      <c r="E75" s="41" t="s">
        <v>360</v>
      </c>
      <c r="F75" s="39"/>
      <c r="G75" s="42" t="s">
        <v>361</v>
      </c>
      <c r="H75" s="43"/>
    </row>
    <row r="76" spans="1:8" ht="22.5" customHeight="1">
      <c r="A76" s="37" t="s">
        <v>2184</v>
      </c>
      <c r="B76" s="38" t="s">
        <v>358</v>
      </c>
      <c r="C76" s="39"/>
      <c r="D76" s="48" t="s">
        <v>2185</v>
      </c>
      <c r="E76" s="41" t="s">
        <v>360</v>
      </c>
      <c r="F76" s="39"/>
      <c r="G76" s="42" t="s">
        <v>361</v>
      </c>
      <c r="H76" s="43"/>
    </row>
    <row r="77" spans="1:8" ht="35.15" customHeight="1">
      <c r="A77" s="37" t="s">
        <v>2184</v>
      </c>
      <c r="B77" s="38" t="s">
        <v>362</v>
      </c>
      <c r="C77" s="39"/>
      <c r="D77" s="48" t="s">
        <v>2186</v>
      </c>
      <c r="E77" s="41" t="s">
        <v>360</v>
      </c>
      <c r="F77" s="44"/>
      <c r="G77" s="42" t="s">
        <v>361</v>
      </c>
      <c r="H77" s="43"/>
    </row>
    <row r="78" spans="1:8" ht="22.5" customHeight="1">
      <c r="A78" s="37" t="s">
        <v>2184</v>
      </c>
      <c r="B78" s="38" t="s">
        <v>364</v>
      </c>
      <c r="C78" s="52" t="s">
        <v>374</v>
      </c>
      <c r="D78" s="48" t="s">
        <v>2187</v>
      </c>
      <c r="E78" s="41" t="s">
        <v>360</v>
      </c>
      <c r="F78" s="44"/>
      <c r="G78" s="42" t="s">
        <v>361</v>
      </c>
      <c r="H78" s="43"/>
    </row>
    <row r="79" spans="1:8" ht="22.5" customHeight="1">
      <c r="A79" s="37" t="s">
        <v>2184</v>
      </c>
      <c r="B79" s="38" t="s">
        <v>364</v>
      </c>
      <c r="C79" s="38" t="s">
        <v>376</v>
      </c>
      <c r="D79" s="48" t="s">
        <v>2188</v>
      </c>
      <c r="E79" s="41" t="s">
        <v>360</v>
      </c>
      <c r="F79" s="39"/>
      <c r="G79" s="42" t="s">
        <v>361</v>
      </c>
      <c r="H79" s="43"/>
    </row>
    <row r="80" spans="1:8" ht="22.5" customHeight="1">
      <c r="A80" s="37" t="s">
        <v>2184</v>
      </c>
      <c r="B80" s="38" t="s">
        <v>364</v>
      </c>
      <c r="C80" s="38" t="s">
        <v>378</v>
      </c>
      <c r="D80" s="48" t="s">
        <v>2189</v>
      </c>
      <c r="E80" s="41" t="s">
        <v>360</v>
      </c>
      <c r="F80" s="39"/>
      <c r="G80" s="42" t="s">
        <v>361</v>
      </c>
      <c r="H80" s="43"/>
    </row>
    <row r="81" spans="1:8" ht="20">
      <c r="A81" s="37" t="s">
        <v>2184</v>
      </c>
      <c r="B81" s="38" t="s">
        <v>364</v>
      </c>
      <c r="C81" s="38" t="s">
        <v>382</v>
      </c>
      <c r="D81" s="48" t="s">
        <v>2190</v>
      </c>
      <c r="E81" s="41" t="s">
        <v>360</v>
      </c>
      <c r="F81" s="39"/>
      <c r="G81" s="42" t="s">
        <v>361</v>
      </c>
      <c r="H81" s="43"/>
    </row>
    <row r="82" spans="1:8" ht="22.5" customHeight="1">
      <c r="A82" s="37" t="s">
        <v>2184</v>
      </c>
      <c r="B82" s="38" t="s">
        <v>364</v>
      </c>
      <c r="C82" s="38" t="s">
        <v>740</v>
      </c>
      <c r="D82" s="48" t="s">
        <v>2191</v>
      </c>
      <c r="E82" s="41" t="s">
        <v>360</v>
      </c>
      <c r="F82" s="39"/>
      <c r="G82" s="42" t="s">
        <v>361</v>
      </c>
      <c r="H82" s="43"/>
    </row>
    <row r="83" spans="1:8" ht="22.5" customHeight="1">
      <c r="A83" s="37" t="s">
        <v>2184</v>
      </c>
      <c r="B83" s="38" t="s">
        <v>364</v>
      </c>
      <c r="C83" s="38" t="s">
        <v>746</v>
      </c>
      <c r="D83" s="48" t="s">
        <v>2192</v>
      </c>
      <c r="E83" s="41" t="s">
        <v>360</v>
      </c>
      <c r="F83" s="39"/>
      <c r="G83" s="42" t="s">
        <v>361</v>
      </c>
      <c r="H83" s="43"/>
    </row>
    <row r="84" spans="1:8" ht="22.5" customHeight="1">
      <c r="A84" s="37" t="s">
        <v>2184</v>
      </c>
      <c r="B84" s="38" t="s">
        <v>364</v>
      </c>
      <c r="C84" s="38" t="s">
        <v>1033</v>
      </c>
      <c r="D84" s="48" t="s">
        <v>2193</v>
      </c>
      <c r="E84" s="41" t="s">
        <v>360</v>
      </c>
      <c r="F84" s="39"/>
      <c r="G84" s="42" t="s">
        <v>361</v>
      </c>
      <c r="H84" s="43"/>
    </row>
    <row r="85" spans="1:8" ht="22.5" customHeight="1">
      <c r="A85" s="37" t="s">
        <v>2184</v>
      </c>
      <c r="B85" s="38" t="s">
        <v>364</v>
      </c>
      <c r="C85" s="38" t="s">
        <v>1040</v>
      </c>
      <c r="D85" s="48" t="s">
        <v>2194</v>
      </c>
      <c r="E85" s="41" t="s">
        <v>360</v>
      </c>
      <c r="F85" s="39"/>
      <c r="G85" s="42" t="s">
        <v>361</v>
      </c>
      <c r="H85" s="43"/>
    </row>
    <row r="86" spans="1:8" ht="22.5" customHeight="1">
      <c r="A86" s="37" t="s">
        <v>2195</v>
      </c>
      <c r="B86" s="38" t="s">
        <v>358</v>
      </c>
      <c r="C86" s="47"/>
      <c r="D86" s="48" t="s">
        <v>2196</v>
      </c>
      <c r="E86" s="41" t="s">
        <v>360</v>
      </c>
      <c r="F86" s="57"/>
      <c r="G86" s="42" t="s">
        <v>361</v>
      </c>
      <c r="H86" s="43"/>
    </row>
    <row r="87" spans="1:8" ht="22.5" customHeight="1">
      <c r="A87" s="37" t="s">
        <v>2195</v>
      </c>
      <c r="B87" s="38" t="s">
        <v>362</v>
      </c>
      <c r="C87" s="47"/>
      <c r="D87" s="48" t="s">
        <v>2197</v>
      </c>
      <c r="E87" s="41" t="s">
        <v>360</v>
      </c>
      <c r="F87" s="41"/>
      <c r="G87" s="42" t="s">
        <v>361</v>
      </c>
      <c r="H87" s="43"/>
    </row>
    <row r="88" spans="1:8" ht="20">
      <c r="A88" s="37" t="s">
        <v>2195</v>
      </c>
      <c r="B88" s="38" t="s">
        <v>362</v>
      </c>
      <c r="C88" s="38" t="s">
        <v>374</v>
      </c>
      <c r="D88" s="48" t="s">
        <v>2198</v>
      </c>
      <c r="E88" s="41" t="s">
        <v>367</v>
      </c>
      <c r="F88" s="42" t="s">
        <v>368</v>
      </c>
      <c r="G88" s="42" t="s">
        <v>361</v>
      </c>
      <c r="H88" s="43" t="s">
        <v>369</v>
      </c>
    </row>
    <row r="89" spans="1:8" ht="35.15" customHeight="1">
      <c r="A89" s="37" t="s">
        <v>2195</v>
      </c>
      <c r="B89" s="38" t="s">
        <v>362</v>
      </c>
      <c r="C89" s="38" t="s">
        <v>374</v>
      </c>
      <c r="D89" s="48" t="s">
        <v>2199</v>
      </c>
      <c r="E89" s="41" t="s">
        <v>360</v>
      </c>
      <c r="F89" s="41"/>
      <c r="G89" s="42" t="s">
        <v>361</v>
      </c>
      <c r="H89" s="43"/>
    </row>
    <row r="90" spans="1:8" ht="22.5" customHeight="1">
      <c r="A90" s="37" t="s">
        <v>2195</v>
      </c>
      <c r="B90" s="38" t="s">
        <v>362</v>
      </c>
      <c r="C90" s="38" t="s">
        <v>376</v>
      </c>
      <c r="D90" s="48" t="s">
        <v>2200</v>
      </c>
      <c r="E90" s="41" t="s">
        <v>367</v>
      </c>
      <c r="F90" s="42" t="s">
        <v>368</v>
      </c>
      <c r="G90" s="42" t="s">
        <v>361</v>
      </c>
      <c r="H90" s="43" t="s">
        <v>369</v>
      </c>
    </row>
    <row r="91" spans="1:8" ht="22.5" customHeight="1">
      <c r="A91" s="37" t="s">
        <v>2195</v>
      </c>
      <c r="B91" s="38" t="s">
        <v>362</v>
      </c>
      <c r="C91" s="38" t="s">
        <v>376</v>
      </c>
      <c r="D91" s="48" t="s">
        <v>2201</v>
      </c>
      <c r="E91" s="41" t="s">
        <v>360</v>
      </c>
      <c r="F91" s="41"/>
      <c r="G91" s="42" t="s">
        <v>361</v>
      </c>
      <c r="H91" s="43"/>
    </row>
    <row r="92" spans="1:8" ht="22.5" customHeight="1">
      <c r="A92" s="37" t="s">
        <v>2195</v>
      </c>
      <c r="B92" s="38" t="s">
        <v>362</v>
      </c>
      <c r="C92" s="38" t="s">
        <v>378</v>
      </c>
      <c r="D92" s="48" t="s">
        <v>2202</v>
      </c>
      <c r="E92" s="41" t="s">
        <v>367</v>
      </c>
      <c r="F92" s="42" t="s">
        <v>368</v>
      </c>
      <c r="G92" s="42" t="s">
        <v>361</v>
      </c>
      <c r="H92" s="43" t="s">
        <v>369</v>
      </c>
    </row>
    <row r="93" spans="1:8" ht="22.5" customHeight="1">
      <c r="A93" s="37" t="s">
        <v>2195</v>
      </c>
      <c r="B93" s="38" t="s">
        <v>362</v>
      </c>
      <c r="C93" s="38" t="s">
        <v>378</v>
      </c>
      <c r="D93" s="48" t="s">
        <v>2203</v>
      </c>
      <c r="E93" s="41" t="s">
        <v>360</v>
      </c>
      <c r="F93" s="41"/>
      <c r="G93" s="42" t="s">
        <v>361</v>
      </c>
      <c r="H93" s="43"/>
    </row>
    <row r="94" spans="1:8" ht="35.9" customHeight="1">
      <c r="A94" s="37" t="s">
        <v>2195</v>
      </c>
      <c r="B94" s="38" t="s">
        <v>362</v>
      </c>
      <c r="C94" s="38" t="s">
        <v>382</v>
      </c>
      <c r="D94" s="48" t="s">
        <v>2204</v>
      </c>
      <c r="E94" s="41" t="s">
        <v>367</v>
      </c>
      <c r="F94" s="42" t="s">
        <v>368</v>
      </c>
      <c r="G94" s="42" t="s">
        <v>361</v>
      </c>
      <c r="H94" s="43" t="s">
        <v>369</v>
      </c>
    </row>
    <row r="95" spans="1:8" ht="35.9" customHeight="1">
      <c r="A95" s="37" t="s">
        <v>2195</v>
      </c>
      <c r="B95" s="38" t="s">
        <v>362</v>
      </c>
      <c r="C95" s="38" t="s">
        <v>382</v>
      </c>
      <c r="D95" s="48" t="s">
        <v>2205</v>
      </c>
      <c r="E95" s="41" t="s">
        <v>360</v>
      </c>
      <c r="F95" s="41"/>
      <c r="G95" s="42" t="s">
        <v>361</v>
      </c>
      <c r="H95" s="43"/>
    </row>
    <row r="96" spans="1:8" ht="22.5" customHeight="1">
      <c r="A96" s="37" t="s">
        <v>2206</v>
      </c>
      <c r="B96" s="38" t="s">
        <v>358</v>
      </c>
      <c r="C96" s="47"/>
      <c r="D96" s="48" t="s">
        <v>2207</v>
      </c>
      <c r="E96" s="41" t="s">
        <v>367</v>
      </c>
      <c r="F96" s="42" t="s">
        <v>368</v>
      </c>
      <c r="G96" s="42" t="s">
        <v>361</v>
      </c>
      <c r="H96" s="43" t="s">
        <v>369</v>
      </c>
    </row>
    <row r="97" spans="1:8" ht="22.5" customHeight="1">
      <c r="A97" s="37" t="s">
        <v>2206</v>
      </c>
      <c r="B97" s="38" t="s">
        <v>362</v>
      </c>
      <c r="C97" s="47"/>
      <c r="D97" s="48" t="s">
        <v>2208</v>
      </c>
      <c r="E97" s="41" t="s">
        <v>360</v>
      </c>
      <c r="F97" s="39"/>
      <c r="G97" s="42" t="s">
        <v>361</v>
      </c>
      <c r="H97" s="43"/>
    </row>
    <row r="98" spans="1:8" ht="22.5" customHeight="1">
      <c r="A98" s="37" t="s">
        <v>2206</v>
      </c>
      <c r="B98" s="38" t="s">
        <v>362</v>
      </c>
      <c r="C98" s="47"/>
      <c r="D98" s="46" t="s">
        <v>2209</v>
      </c>
      <c r="E98" s="41" t="s">
        <v>360</v>
      </c>
      <c r="F98" s="41"/>
      <c r="G98" s="42" t="s">
        <v>361</v>
      </c>
      <c r="H98" s="43"/>
    </row>
    <row r="99" spans="1:8" ht="22.5" customHeight="1">
      <c r="A99" s="37" t="s">
        <v>2206</v>
      </c>
      <c r="B99" s="38" t="s">
        <v>362</v>
      </c>
      <c r="C99" s="39"/>
      <c r="D99" s="46" t="s">
        <v>2210</v>
      </c>
      <c r="E99" s="41" t="s">
        <v>360</v>
      </c>
      <c r="F99" s="39"/>
      <c r="G99" s="42" t="s">
        <v>361</v>
      </c>
      <c r="H99" s="43"/>
    </row>
    <row r="100" spans="1:8" ht="46.4" customHeight="1">
      <c r="A100" s="37" t="s">
        <v>2211</v>
      </c>
      <c r="B100" s="38" t="s">
        <v>358</v>
      </c>
      <c r="C100" s="47"/>
      <c r="D100" s="48" t="s">
        <v>2212</v>
      </c>
      <c r="E100" s="41" t="s">
        <v>360</v>
      </c>
      <c r="F100" s="41"/>
      <c r="G100" s="42" t="s">
        <v>361</v>
      </c>
      <c r="H100" s="43"/>
    </row>
    <row r="101" spans="1:8" ht="35.9" customHeight="1">
      <c r="A101" s="37" t="s">
        <v>2211</v>
      </c>
      <c r="B101" s="38" t="s">
        <v>362</v>
      </c>
      <c r="C101" s="47"/>
      <c r="D101" s="46" t="s">
        <v>2213</v>
      </c>
      <c r="E101" s="41" t="s">
        <v>360</v>
      </c>
      <c r="F101" s="41"/>
      <c r="G101" s="42" t="s">
        <v>361</v>
      </c>
      <c r="H101" s="43"/>
    </row>
    <row r="102" spans="1:8" ht="22.5" customHeight="1">
      <c r="A102" s="37" t="s">
        <v>2211</v>
      </c>
      <c r="B102" s="38" t="s">
        <v>362</v>
      </c>
      <c r="C102" s="52" t="s">
        <v>374</v>
      </c>
      <c r="D102" s="46" t="s">
        <v>2214</v>
      </c>
      <c r="E102" s="41" t="s">
        <v>367</v>
      </c>
      <c r="F102" s="42" t="s">
        <v>368</v>
      </c>
      <c r="G102" s="42" t="s">
        <v>361</v>
      </c>
      <c r="H102" s="43" t="s">
        <v>369</v>
      </c>
    </row>
    <row r="103" spans="1:8" ht="22.5" customHeight="1">
      <c r="A103" s="37" t="s">
        <v>2211</v>
      </c>
      <c r="B103" s="38" t="s">
        <v>362</v>
      </c>
      <c r="C103" s="52" t="s">
        <v>374</v>
      </c>
      <c r="D103" s="46" t="s">
        <v>2215</v>
      </c>
      <c r="E103" s="41" t="s">
        <v>360</v>
      </c>
      <c r="F103" s="39"/>
      <c r="G103" s="42" t="s">
        <v>361</v>
      </c>
      <c r="H103" s="43"/>
    </row>
    <row r="104" spans="1:8" ht="22.5" customHeight="1">
      <c r="A104" s="37" t="s">
        <v>2211</v>
      </c>
      <c r="B104" s="38" t="s">
        <v>362</v>
      </c>
      <c r="C104" s="38" t="s">
        <v>376</v>
      </c>
      <c r="D104" s="46" t="s">
        <v>2216</v>
      </c>
      <c r="E104" s="41" t="s">
        <v>360</v>
      </c>
      <c r="F104" s="39"/>
      <c r="G104" s="42" t="s">
        <v>361</v>
      </c>
      <c r="H104" s="43"/>
    </row>
    <row r="105" spans="1:8" ht="22.5" customHeight="1">
      <c r="A105" s="37" t="s">
        <v>2211</v>
      </c>
      <c r="B105" s="38" t="s">
        <v>364</v>
      </c>
      <c r="C105" s="39"/>
      <c r="D105" s="48" t="s">
        <v>2217</v>
      </c>
      <c r="E105" s="41" t="s">
        <v>360</v>
      </c>
      <c r="F105" s="39"/>
      <c r="G105" s="42" t="s">
        <v>361</v>
      </c>
      <c r="H105" s="43"/>
    </row>
    <row r="106" spans="1:8" ht="22.5" customHeight="1">
      <c r="A106" s="37" t="s">
        <v>2211</v>
      </c>
      <c r="B106" s="38" t="s">
        <v>364</v>
      </c>
      <c r="C106" s="39"/>
      <c r="D106" s="48" t="s">
        <v>2218</v>
      </c>
      <c r="E106" s="41" t="s">
        <v>399</v>
      </c>
      <c r="F106" s="39"/>
      <c r="G106" s="42" t="s">
        <v>361</v>
      </c>
      <c r="H106" s="43"/>
    </row>
    <row r="107" spans="1:8" ht="22.5" customHeight="1">
      <c r="A107" s="37" t="s">
        <v>2219</v>
      </c>
      <c r="B107" s="38" t="s">
        <v>358</v>
      </c>
      <c r="C107" s="47"/>
      <c r="D107" s="48" t="s">
        <v>2220</v>
      </c>
      <c r="E107" s="41" t="s">
        <v>360</v>
      </c>
      <c r="F107" s="41"/>
      <c r="G107" s="42" t="s">
        <v>361</v>
      </c>
      <c r="H107" s="43"/>
    </row>
    <row r="108" spans="1:8" ht="25.4" customHeight="1">
      <c r="A108" s="37" t="s">
        <v>2219</v>
      </c>
      <c r="B108" s="38" t="s">
        <v>358</v>
      </c>
      <c r="C108" s="38" t="s">
        <v>374</v>
      </c>
      <c r="D108" s="48" t="s">
        <v>2221</v>
      </c>
      <c r="E108" s="41" t="s">
        <v>367</v>
      </c>
      <c r="F108" s="42" t="s">
        <v>368</v>
      </c>
      <c r="G108" s="42" t="s">
        <v>361</v>
      </c>
      <c r="H108" s="43" t="s">
        <v>369</v>
      </c>
    </row>
    <row r="109" spans="1:8" ht="25.4" customHeight="1">
      <c r="A109" s="37" t="s">
        <v>2219</v>
      </c>
      <c r="B109" s="38" t="s">
        <v>358</v>
      </c>
      <c r="C109" s="38" t="s">
        <v>376</v>
      </c>
      <c r="D109" s="46" t="s">
        <v>2222</v>
      </c>
      <c r="E109" s="41" t="s">
        <v>367</v>
      </c>
      <c r="F109" s="42" t="s">
        <v>368</v>
      </c>
      <c r="G109" s="42" t="s">
        <v>361</v>
      </c>
      <c r="H109" s="43" t="s">
        <v>369</v>
      </c>
    </row>
    <row r="110" spans="1:8" ht="35.9" customHeight="1">
      <c r="A110" s="37" t="s">
        <v>2219</v>
      </c>
      <c r="B110" s="38" t="s">
        <v>362</v>
      </c>
      <c r="C110" s="39"/>
      <c r="D110" s="46" t="s">
        <v>2223</v>
      </c>
      <c r="E110" s="41" t="s">
        <v>360</v>
      </c>
      <c r="F110" s="39"/>
      <c r="G110" s="42" t="s">
        <v>361</v>
      </c>
      <c r="H110" s="43"/>
    </row>
    <row r="111" spans="1:8" ht="22.5" customHeight="1">
      <c r="A111" s="37" t="s">
        <v>2219</v>
      </c>
      <c r="B111" s="38" t="s">
        <v>362</v>
      </c>
      <c r="C111" s="39"/>
      <c r="D111" s="46" t="s">
        <v>2224</v>
      </c>
      <c r="E111" s="41" t="s">
        <v>399</v>
      </c>
      <c r="F111" s="39"/>
      <c r="G111" s="42" t="s">
        <v>361</v>
      </c>
      <c r="H111" s="43"/>
    </row>
    <row r="112" spans="1:8" ht="22.5" customHeight="1">
      <c r="A112" s="37" t="s">
        <v>2225</v>
      </c>
      <c r="B112" s="38" t="s">
        <v>358</v>
      </c>
      <c r="C112" s="47"/>
      <c r="D112" s="48" t="s">
        <v>2226</v>
      </c>
      <c r="E112" s="41" t="s">
        <v>367</v>
      </c>
      <c r="F112" s="42" t="s">
        <v>368</v>
      </c>
      <c r="G112" s="42" t="s">
        <v>361</v>
      </c>
      <c r="H112" s="43" t="s">
        <v>369</v>
      </c>
    </row>
    <row r="113" spans="1:8" ht="22.5" customHeight="1">
      <c r="A113" s="37" t="s">
        <v>2225</v>
      </c>
      <c r="B113" s="38" t="s">
        <v>358</v>
      </c>
      <c r="C113" s="47"/>
      <c r="D113" s="48" t="s">
        <v>2227</v>
      </c>
      <c r="E113" s="41" t="s">
        <v>360</v>
      </c>
      <c r="F113" s="39"/>
      <c r="G113" s="42" t="s">
        <v>361</v>
      </c>
      <c r="H113" s="43"/>
    </row>
    <row r="114" spans="1:8" ht="22.5" customHeight="1">
      <c r="A114" s="37" t="s">
        <v>2225</v>
      </c>
      <c r="B114" s="38" t="s">
        <v>362</v>
      </c>
      <c r="C114" s="47"/>
      <c r="D114" s="46" t="s">
        <v>2228</v>
      </c>
      <c r="E114" s="41" t="s">
        <v>360</v>
      </c>
      <c r="F114" s="41"/>
      <c r="G114" s="42" t="s">
        <v>361</v>
      </c>
      <c r="H114" s="43"/>
    </row>
    <row r="115" spans="1:8" ht="22.5" customHeight="1">
      <c r="A115" s="37" t="s">
        <v>2229</v>
      </c>
      <c r="B115" s="38" t="s">
        <v>358</v>
      </c>
      <c r="C115" s="47"/>
      <c r="D115" s="48" t="s">
        <v>2230</v>
      </c>
      <c r="E115" s="41" t="s">
        <v>360</v>
      </c>
      <c r="F115" s="41"/>
      <c r="G115" s="42" t="s">
        <v>361</v>
      </c>
      <c r="H115" s="43"/>
    </row>
    <row r="116" spans="1:8" ht="25.4" customHeight="1">
      <c r="A116" s="37" t="s">
        <v>2229</v>
      </c>
      <c r="B116" s="38" t="s">
        <v>362</v>
      </c>
      <c r="C116" s="47"/>
      <c r="D116" s="48" t="s">
        <v>2231</v>
      </c>
      <c r="E116" s="41" t="s">
        <v>367</v>
      </c>
      <c r="F116" s="42" t="s">
        <v>368</v>
      </c>
      <c r="G116" s="42" t="s">
        <v>361</v>
      </c>
      <c r="H116" s="43" t="s">
        <v>369</v>
      </c>
    </row>
    <row r="117" spans="1:8" ht="25.4" customHeight="1">
      <c r="A117" s="37" t="s">
        <v>2229</v>
      </c>
      <c r="B117" s="38" t="s">
        <v>362</v>
      </c>
      <c r="C117" s="38" t="s">
        <v>374</v>
      </c>
      <c r="D117" s="46" t="s">
        <v>2232</v>
      </c>
      <c r="E117" s="41" t="s">
        <v>367</v>
      </c>
      <c r="F117" s="42" t="s">
        <v>368</v>
      </c>
      <c r="G117" s="42" t="s">
        <v>361</v>
      </c>
      <c r="H117" s="43" t="s">
        <v>369</v>
      </c>
    </row>
    <row r="118" spans="1:8" ht="25.4" customHeight="1">
      <c r="A118" s="37" t="s">
        <v>2229</v>
      </c>
      <c r="B118" s="38" t="s">
        <v>362</v>
      </c>
      <c r="C118" s="52" t="s">
        <v>376</v>
      </c>
      <c r="D118" s="46" t="s">
        <v>2233</v>
      </c>
      <c r="E118" s="41" t="s">
        <v>367</v>
      </c>
      <c r="F118" s="42" t="s">
        <v>368</v>
      </c>
      <c r="G118" s="42" t="s">
        <v>361</v>
      </c>
      <c r="H118" s="43" t="s">
        <v>369</v>
      </c>
    </row>
    <row r="119" spans="1:8" ht="25.4" customHeight="1">
      <c r="A119" s="37" t="s">
        <v>2229</v>
      </c>
      <c r="B119" s="38" t="s">
        <v>362</v>
      </c>
      <c r="C119" s="52" t="s">
        <v>378</v>
      </c>
      <c r="D119" s="46" t="s">
        <v>2234</v>
      </c>
      <c r="E119" s="41" t="s">
        <v>367</v>
      </c>
      <c r="F119" s="42" t="s">
        <v>368</v>
      </c>
      <c r="G119" s="42" t="s">
        <v>361</v>
      </c>
      <c r="H119" s="43" t="s">
        <v>369</v>
      </c>
    </row>
    <row r="120" spans="1:8" ht="20">
      <c r="A120" s="37" t="s">
        <v>2229</v>
      </c>
      <c r="B120" s="38" t="s">
        <v>362</v>
      </c>
      <c r="C120" s="38" t="s">
        <v>382</v>
      </c>
      <c r="D120" s="46" t="s">
        <v>2235</v>
      </c>
      <c r="E120" s="41" t="s">
        <v>367</v>
      </c>
      <c r="F120" s="42" t="s">
        <v>368</v>
      </c>
      <c r="G120" s="42" t="s">
        <v>361</v>
      </c>
      <c r="H120" s="43" t="s">
        <v>369</v>
      </c>
    </row>
    <row r="121" spans="1:8" ht="25.4" customHeight="1">
      <c r="A121" s="37" t="s">
        <v>2236</v>
      </c>
      <c r="B121" s="38" t="s">
        <v>358</v>
      </c>
      <c r="C121" s="47"/>
      <c r="D121" s="48" t="s">
        <v>2237</v>
      </c>
      <c r="E121" s="41" t="s">
        <v>367</v>
      </c>
      <c r="F121" s="42" t="s">
        <v>368</v>
      </c>
      <c r="G121" s="42" t="s">
        <v>361</v>
      </c>
      <c r="H121" s="43" t="s">
        <v>369</v>
      </c>
    </row>
    <row r="122" spans="1:8" ht="22.5" customHeight="1">
      <c r="A122" s="37" t="s">
        <v>2236</v>
      </c>
      <c r="B122" s="38" t="s">
        <v>358</v>
      </c>
      <c r="C122" s="47"/>
      <c r="D122" s="48" t="s">
        <v>2238</v>
      </c>
      <c r="E122" s="41" t="s">
        <v>360</v>
      </c>
      <c r="F122" s="39"/>
      <c r="G122" s="42" t="s">
        <v>361</v>
      </c>
      <c r="H122" s="43"/>
    </row>
    <row r="123" spans="1:8" ht="22.5" customHeight="1">
      <c r="A123" s="37" t="s">
        <v>2236</v>
      </c>
      <c r="B123" s="38" t="s">
        <v>362</v>
      </c>
      <c r="C123" s="47"/>
      <c r="D123" s="46" t="s">
        <v>2239</v>
      </c>
      <c r="E123" s="41" t="s">
        <v>390</v>
      </c>
      <c r="F123" s="41"/>
      <c r="G123" s="42" t="s">
        <v>361</v>
      </c>
      <c r="H123" s="43" t="s">
        <v>1578</v>
      </c>
    </row>
    <row r="124" spans="1:8" ht="22.5" customHeight="1">
      <c r="A124" s="58" t="s">
        <v>2236</v>
      </c>
      <c r="B124" s="59" t="s">
        <v>362</v>
      </c>
      <c r="C124" s="41"/>
      <c r="D124" s="46" t="s">
        <v>2240</v>
      </c>
      <c r="E124" s="41" t="s">
        <v>360</v>
      </c>
      <c r="F124" s="41"/>
      <c r="G124" s="42" t="s">
        <v>361</v>
      </c>
      <c r="H124" s="43"/>
    </row>
    <row r="125" spans="1:8" ht="22.5" customHeight="1">
      <c r="A125" s="37" t="s">
        <v>2241</v>
      </c>
      <c r="B125" s="38" t="s">
        <v>358</v>
      </c>
      <c r="C125" s="47"/>
      <c r="D125" s="48" t="s">
        <v>2242</v>
      </c>
      <c r="E125" s="41" t="s">
        <v>360</v>
      </c>
      <c r="F125" s="41"/>
      <c r="G125" s="42" t="s">
        <v>361</v>
      </c>
      <c r="H125" s="43"/>
    </row>
    <row r="126" spans="1:8" ht="20">
      <c r="A126" s="37" t="s">
        <v>2243</v>
      </c>
      <c r="B126" s="38" t="s">
        <v>358</v>
      </c>
      <c r="C126" s="47"/>
      <c r="D126" s="48" t="s">
        <v>2244</v>
      </c>
      <c r="E126" s="41" t="s">
        <v>360</v>
      </c>
      <c r="F126" s="41"/>
      <c r="G126" s="42" t="s">
        <v>361</v>
      </c>
      <c r="H126" s="43"/>
    </row>
    <row r="127" spans="1:8" ht="22.5" customHeight="1">
      <c r="A127" s="37" t="s">
        <v>2243</v>
      </c>
      <c r="B127" s="38" t="s">
        <v>362</v>
      </c>
      <c r="C127" s="47"/>
      <c r="D127" s="48" t="s">
        <v>2245</v>
      </c>
      <c r="E127" s="41" t="s">
        <v>367</v>
      </c>
      <c r="F127" s="42" t="s">
        <v>368</v>
      </c>
      <c r="G127" s="42" t="s">
        <v>361</v>
      </c>
      <c r="H127" s="43" t="s">
        <v>369</v>
      </c>
    </row>
    <row r="128" spans="1:8" ht="22.5" customHeight="1">
      <c r="A128" s="37" t="s">
        <v>2243</v>
      </c>
      <c r="B128" s="38" t="s">
        <v>362</v>
      </c>
      <c r="C128" s="47"/>
      <c r="D128" s="46" t="s">
        <v>2246</v>
      </c>
      <c r="E128" s="41" t="s">
        <v>399</v>
      </c>
      <c r="F128" s="41"/>
      <c r="G128" s="42" t="s">
        <v>361</v>
      </c>
      <c r="H128" s="43"/>
    </row>
    <row r="129" spans="1:8" ht="35.9" customHeight="1">
      <c r="A129" s="37" t="s">
        <v>2243</v>
      </c>
      <c r="B129" s="38" t="s">
        <v>364</v>
      </c>
      <c r="C129" s="39"/>
      <c r="D129" s="46" t="s">
        <v>2247</v>
      </c>
      <c r="E129" s="41" t="s">
        <v>360</v>
      </c>
      <c r="F129" s="39"/>
      <c r="G129" s="42" t="s">
        <v>361</v>
      </c>
      <c r="H129" s="43"/>
    </row>
    <row r="130" spans="1:8" ht="31.5" customHeight="1">
      <c r="A130" s="37" t="s">
        <v>2248</v>
      </c>
      <c r="B130" s="38" t="s">
        <v>358</v>
      </c>
      <c r="C130" s="60"/>
      <c r="D130" s="48" t="s">
        <v>2249</v>
      </c>
      <c r="E130" s="49" t="s">
        <v>440</v>
      </c>
      <c r="F130" s="42" t="s">
        <v>2250</v>
      </c>
      <c r="G130" s="42" t="s">
        <v>361</v>
      </c>
      <c r="H130" s="61" t="s">
        <v>2251</v>
      </c>
    </row>
    <row r="131" spans="1:8" ht="22.5" customHeight="1">
      <c r="A131" s="37" t="s">
        <v>2248</v>
      </c>
      <c r="B131" s="38" t="s">
        <v>358</v>
      </c>
      <c r="C131" s="38"/>
      <c r="D131" s="48" t="s">
        <v>2252</v>
      </c>
      <c r="E131" s="55" t="s">
        <v>360</v>
      </c>
      <c r="F131" s="41"/>
      <c r="G131" s="42" t="s">
        <v>361</v>
      </c>
      <c r="H131" s="43" t="s">
        <v>2253</v>
      </c>
    </row>
    <row r="132" spans="1:8" ht="22.5" customHeight="1">
      <c r="A132" s="37" t="s">
        <v>2248</v>
      </c>
      <c r="B132" s="38" t="s">
        <v>358</v>
      </c>
      <c r="C132" s="38" t="s">
        <v>374</v>
      </c>
      <c r="D132" s="48" t="s">
        <v>2254</v>
      </c>
      <c r="E132" s="41" t="s">
        <v>360</v>
      </c>
      <c r="F132" s="41"/>
      <c r="G132" s="42" t="s">
        <v>361</v>
      </c>
      <c r="H132" s="43" t="s">
        <v>2253</v>
      </c>
    </row>
    <row r="133" spans="1:8" ht="22.5" customHeight="1">
      <c r="A133" s="37" t="s">
        <v>2248</v>
      </c>
      <c r="B133" s="38" t="s">
        <v>358</v>
      </c>
      <c r="C133" s="38" t="s">
        <v>376</v>
      </c>
      <c r="D133" s="46" t="s">
        <v>2255</v>
      </c>
      <c r="E133" s="41" t="s">
        <v>360</v>
      </c>
      <c r="F133" s="41"/>
      <c r="G133" s="42" t="s">
        <v>361</v>
      </c>
      <c r="H133" s="43" t="s">
        <v>2253</v>
      </c>
    </row>
    <row r="134" spans="1:8" ht="22.5" customHeight="1">
      <c r="A134" s="37" t="s">
        <v>2248</v>
      </c>
      <c r="B134" s="38" t="s">
        <v>358</v>
      </c>
      <c r="C134" s="38" t="s">
        <v>378</v>
      </c>
      <c r="D134" s="46" t="s">
        <v>2256</v>
      </c>
      <c r="E134" s="41" t="s">
        <v>360</v>
      </c>
      <c r="F134" s="39"/>
      <c r="G134" s="42" t="s">
        <v>361</v>
      </c>
      <c r="H134" s="43" t="s">
        <v>2253</v>
      </c>
    </row>
    <row r="135" spans="1:8" ht="22.5" customHeight="1">
      <c r="A135" s="37" t="s">
        <v>2248</v>
      </c>
      <c r="B135" s="38" t="s">
        <v>358</v>
      </c>
      <c r="C135" s="38" t="s">
        <v>382</v>
      </c>
      <c r="D135" s="46" t="s">
        <v>2257</v>
      </c>
      <c r="E135" s="41" t="s">
        <v>360</v>
      </c>
      <c r="F135" s="39"/>
      <c r="G135" s="42" t="s">
        <v>361</v>
      </c>
      <c r="H135" s="43" t="s">
        <v>2253</v>
      </c>
    </row>
    <row r="136" spans="1:8" ht="22.5" customHeight="1">
      <c r="A136" s="37" t="s">
        <v>2248</v>
      </c>
      <c r="B136" s="38" t="s">
        <v>358</v>
      </c>
      <c r="C136" s="38" t="s">
        <v>740</v>
      </c>
      <c r="D136" s="46" t="s">
        <v>2258</v>
      </c>
      <c r="E136" s="41" t="s">
        <v>360</v>
      </c>
      <c r="F136" s="39"/>
      <c r="G136" s="42" t="s">
        <v>361</v>
      </c>
      <c r="H136" s="43" t="s">
        <v>2253</v>
      </c>
    </row>
    <row r="137" spans="1:8" ht="20">
      <c r="A137" s="37" t="s">
        <v>2248</v>
      </c>
      <c r="B137" s="38" t="s">
        <v>362</v>
      </c>
      <c r="C137" s="47"/>
      <c r="D137" s="48" t="s">
        <v>2259</v>
      </c>
      <c r="E137" s="41" t="s">
        <v>360</v>
      </c>
      <c r="F137" s="39"/>
      <c r="G137" s="42" t="s">
        <v>361</v>
      </c>
      <c r="H137" s="43"/>
    </row>
    <row r="138" spans="1:8" ht="22.5" customHeight="1">
      <c r="A138" s="37" t="s">
        <v>2260</v>
      </c>
      <c r="B138" s="38" t="s">
        <v>358</v>
      </c>
      <c r="C138" s="47"/>
      <c r="D138" s="48" t="s">
        <v>2261</v>
      </c>
      <c r="E138" s="41" t="s">
        <v>360</v>
      </c>
      <c r="F138" s="41"/>
      <c r="G138" s="42" t="s">
        <v>361</v>
      </c>
      <c r="H138" s="43"/>
    </row>
    <row r="139" spans="1:8" ht="22.5" customHeight="1">
      <c r="A139" s="37" t="s">
        <v>2260</v>
      </c>
      <c r="B139" s="38" t="s">
        <v>358</v>
      </c>
      <c r="C139" s="47"/>
      <c r="D139" s="48" t="s">
        <v>2262</v>
      </c>
      <c r="E139" s="41" t="s">
        <v>360</v>
      </c>
      <c r="F139" s="39"/>
      <c r="G139" s="42" t="s">
        <v>361</v>
      </c>
      <c r="H139" s="43"/>
    </row>
    <row r="140" spans="1:8" ht="35.9" customHeight="1">
      <c r="A140" s="37" t="s">
        <v>2260</v>
      </c>
      <c r="B140" s="38" t="s">
        <v>358</v>
      </c>
      <c r="C140" s="38" t="s">
        <v>374</v>
      </c>
      <c r="D140" s="46" t="s">
        <v>2263</v>
      </c>
      <c r="E140" s="41" t="s">
        <v>367</v>
      </c>
      <c r="F140" s="42" t="s">
        <v>368</v>
      </c>
      <c r="G140" s="42" t="s">
        <v>361</v>
      </c>
      <c r="H140" s="43" t="s">
        <v>369</v>
      </c>
    </row>
    <row r="141" spans="1:8" ht="20">
      <c r="A141" s="37" t="s">
        <v>2260</v>
      </c>
      <c r="B141" s="38" t="s">
        <v>358</v>
      </c>
      <c r="C141" s="52" t="s">
        <v>376</v>
      </c>
      <c r="D141" s="46" t="s">
        <v>2264</v>
      </c>
      <c r="E141" s="41" t="s">
        <v>360</v>
      </c>
      <c r="F141" s="39"/>
      <c r="G141" s="42" t="s">
        <v>361</v>
      </c>
      <c r="H141" s="43"/>
    </row>
    <row r="142" spans="1:8" ht="25.4" customHeight="1">
      <c r="A142" s="37" t="s">
        <v>2260</v>
      </c>
      <c r="B142" s="38" t="s">
        <v>358</v>
      </c>
      <c r="C142" s="52" t="s">
        <v>378</v>
      </c>
      <c r="D142" s="46" t="s">
        <v>2265</v>
      </c>
      <c r="E142" s="41" t="s">
        <v>367</v>
      </c>
      <c r="F142" s="42" t="s">
        <v>368</v>
      </c>
      <c r="G142" s="42" t="s">
        <v>361</v>
      </c>
      <c r="H142" s="43" t="s">
        <v>369</v>
      </c>
    </row>
    <row r="143" spans="1:8" ht="25.4" customHeight="1">
      <c r="A143" s="37" t="s">
        <v>2260</v>
      </c>
      <c r="B143" s="38" t="s">
        <v>358</v>
      </c>
      <c r="C143" s="52" t="s">
        <v>378</v>
      </c>
      <c r="D143" s="46" t="s">
        <v>2266</v>
      </c>
      <c r="E143" s="41" t="s">
        <v>367</v>
      </c>
      <c r="F143" s="42" t="s">
        <v>368</v>
      </c>
      <c r="G143" s="42" t="s">
        <v>361</v>
      </c>
      <c r="H143" s="43" t="s">
        <v>369</v>
      </c>
    </row>
    <row r="144" spans="1:8" ht="22.5" customHeight="1">
      <c r="A144" s="37" t="s">
        <v>2260</v>
      </c>
      <c r="B144" s="38" t="s">
        <v>362</v>
      </c>
      <c r="C144" s="39"/>
      <c r="D144" s="48" t="s">
        <v>2267</v>
      </c>
      <c r="E144" s="41" t="s">
        <v>360</v>
      </c>
      <c r="F144" s="39"/>
      <c r="G144" s="42" t="s">
        <v>361</v>
      </c>
      <c r="H144" s="43"/>
    </row>
    <row r="145" spans="1:8" ht="35.9" customHeight="1">
      <c r="A145" s="37" t="s">
        <v>2268</v>
      </c>
      <c r="B145" s="38" t="s">
        <v>358</v>
      </c>
      <c r="C145" s="47"/>
      <c r="D145" s="48" t="s">
        <v>2269</v>
      </c>
      <c r="E145" s="41" t="s">
        <v>390</v>
      </c>
      <c r="F145" s="41"/>
      <c r="G145" s="42" t="s">
        <v>361</v>
      </c>
      <c r="H145" s="43" t="s">
        <v>1543</v>
      </c>
    </row>
    <row r="146" spans="1:8" ht="46.4" customHeight="1">
      <c r="A146" s="37" t="s">
        <v>2268</v>
      </c>
      <c r="B146" s="38" t="s">
        <v>362</v>
      </c>
      <c r="C146" s="47"/>
      <c r="D146" s="48" t="s">
        <v>2270</v>
      </c>
      <c r="E146" s="41" t="s">
        <v>390</v>
      </c>
      <c r="F146" s="39"/>
      <c r="G146" s="42" t="s">
        <v>361</v>
      </c>
      <c r="H146" s="43" t="s">
        <v>1543</v>
      </c>
    </row>
    <row r="147" spans="1:8" ht="22.5" customHeight="1">
      <c r="A147" s="37" t="s">
        <v>2268</v>
      </c>
      <c r="B147" s="38" t="s">
        <v>364</v>
      </c>
      <c r="C147" s="47"/>
      <c r="D147" s="46" t="s">
        <v>2271</v>
      </c>
      <c r="E147" s="41" t="s">
        <v>360</v>
      </c>
      <c r="F147" s="41"/>
      <c r="G147" s="42" t="s">
        <v>361</v>
      </c>
      <c r="H147" s="43"/>
    </row>
    <row r="148" spans="1:8" ht="35.9" customHeight="1">
      <c r="A148" s="37" t="s">
        <v>2272</v>
      </c>
      <c r="B148" s="38" t="s">
        <v>358</v>
      </c>
      <c r="C148" s="39"/>
      <c r="D148" s="48" t="s">
        <v>2273</v>
      </c>
      <c r="E148" s="41" t="s">
        <v>360</v>
      </c>
      <c r="F148" s="39"/>
      <c r="G148" s="42" t="s">
        <v>361</v>
      </c>
      <c r="H148" s="43"/>
    </row>
    <row r="149" spans="1:8" ht="22.5" customHeight="1">
      <c r="A149" s="37" t="s">
        <v>2274</v>
      </c>
      <c r="B149" s="38" t="s">
        <v>358</v>
      </c>
      <c r="C149" s="38"/>
      <c r="D149" s="48" t="s">
        <v>2275</v>
      </c>
      <c r="E149" s="41" t="s">
        <v>360</v>
      </c>
      <c r="F149" s="57"/>
      <c r="G149" s="42" t="s">
        <v>361</v>
      </c>
      <c r="H149" s="43"/>
    </row>
    <row r="150" spans="1:8" ht="22.5" customHeight="1">
      <c r="A150" s="37" t="s">
        <v>2274</v>
      </c>
      <c r="B150" s="38" t="s">
        <v>358</v>
      </c>
      <c r="C150" s="38" t="s">
        <v>374</v>
      </c>
      <c r="D150" s="48" t="s">
        <v>2276</v>
      </c>
      <c r="E150" s="41" t="s">
        <v>360</v>
      </c>
      <c r="F150" s="57"/>
      <c r="G150" s="42" t="s">
        <v>361</v>
      </c>
      <c r="H150" s="43"/>
    </row>
    <row r="151" spans="1:8" ht="24.65" customHeight="1">
      <c r="A151" s="37" t="s">
        <v>2274</v>
      </c>
      <c r="B151" s="38" t="s">
        <v>358</v>
      </c>
      <c r="C151" s="38" t="s">
        <v>376</v>
      </c>
      <c r="D151" s="48" t="s">
        <v>2277</v>
      </c>
      <c r="E151" s="41" t="s">
        <v>367</v>
      </c>
      <c r="F151" s="42" t="s">
        <v>368</v>
      </c>
      <c r="G151" s="42" t="s">
        <v>361</v>
      </c>
      <c r="H151" s="43" t="s">
        <v>369</v>
      </c>
    </row>
    <row r="152" spans="1:8" ht="24.65" customHeight="1">
      <c r="A152" s="37" t="s">
        <v>2274</v>
      </c>
      <c r="B152" s="38" t="s">
        <v>358</v>
      </c>
      <c r="C152" s="38" t="s">
        <v>378</v>
      </c>
      <c r="D152" s="48" t="s">
        <v>2278</v>
      </c>
      <c r="E152" s="41" t="s">
        <v>367</v>
      </c>
      <c r="F152" s="42" t="s">
        <v>368</v>
      </c>
      <c r="G152" s="42" t="s">
        <v>361</v>
      </c>
      <c r="H152" s="43" t="s">
        <v>369</v>
      </c>
    </row>
    <row r="153" spans="1:8" ht="24.65" customHeight="1">
      <c r="A153" s="37" t="s">
        <v>2274</v>
      </c>
      <c r="B153" s="38" t="s">
        <v>358</v>
      </c>
      <c r="C153" s="38" t="s">
        <v>382</v>
      </c>
      <c r="D153" s="48" t="s">
        <v>2279</v>
      </c>
      <c r="E153" s="41" t="s">
        <v>367</v>
      </c>
      <c r="F153" s="42" t="s">
        <v>368</v>
      </c>
      <c r="G153" s="42" t="s">
        <v>361</v>
      </c>
      <c r="H153" s="43" t="s">
        <v>369</v>
      </c>
    </row>
    <row r="154" spans="1:8" ht="22.5" customHeight="1">
      <c r="A154" s="37" t="s">
        <v>2274</v>
      </c>
      <c r="B154" s="38" t="s">
        <v>362</v>
      </c>
      <c r="C154" s="38"/>
      <c r="D154" s="48" t="s">
        <v>2280</v>
      </c>
      <c r="E154" s="41" t="s">
        <v>360</v>
      </c>
      <c r="F154" s="41"/>
      <c r="G154" s="42" t="s">
        <v>361</v>
      </c>
      <c r="H154" s="43"/>
    </row>
    <row r="155" spans="1:8" ht="22.5" customHeight="1">
      <c r="A155" s="37" t="s">
        <v>2274</v>
      </c>
      <c r="B155" s="38" t="s">
        <v>362</v>
      </c>
      <c r="C155" s="38" t="s">
        <v>374</v>
      </c>
      <c r="D155" s="48" t="s">
        <v>2281</v>
      </c>
      <c r="E155" s="41" t="s">
        <v>360</v>
      </c>
      <c r="F155" s="41"/>
      <c r="G155" s="42" t="s">
        <v>361</v>
      </c>
      <c r="H155" s="43"/>
    </row>
    <row r="156" spans="1:8" ht="22.5" customHeight="1">
      <c r="A156" s="37" t="s">
        <v>2274</v>
      </c>
      <c r="B156" s="38" t="s">
        <v>362</v>
      </c>
      <c r="C156" s="38" t="s">
        <v>376</v>
      </c>
      <c r="D156" s="48" t="s">
        <v>2282</v>
      </c>
      <c r="E156" s="41" t="s">
        <v>360</v>
      </c>
      <c r="F156" s="41"/>
      <c r="G156" s="42" t="s">
        <v>361</v>
      </c>
      <c r="H156" s="43"/>
    </row>
    <row r="157" spans="1:8" ht="22.5" customHeight="1">
      <c r="A157" s="37" t="s">
        <v>2274</v>
      </c>
      <c r="B157" s="38" t="s">
        <v>364</v>
      </c>
      <c r="C157" s="47"/>
      <c r="D157" s="48" t="s">
        <v>2283</v>
      </c>
      <c r="E157" s="41" t="s">
        <v>367</v>
      </c>
      <c r="F157" s="42" t="s">
        <v>368</v>
      </c>
      <c r="G157" s="42" t="s">
        <v>361</v>
      </c>
      <c r="H157" s="43" t="s">
        <v>369</v>
      </c>
    </row>
    <row r="158" spans="1:8" ht="22.5" customHeight="1">
      <c r="A158" s="37" t="s">
        <v>2274</v>
      </c>
      <c r="B158" s="38" t="s">
        <v>364</v>
      </c>
      <c r="C158" s="47"/>
      <c r="D158" s="48" t="s">
        <v>2284</v>
      </c>
      <c r="E158" s="41" t="s">
        <v>360</v>
      </c>
      <c r="F158" s="41"/>
      <c r="G158" s="42" t="s">
        <v>361</v>
      </c>
      <c r="H158" s="43"/>
    </row>
    <row r="159" spans="1:8" ht="22.5" customHeight="1">
      <c r="A159" s="37" t="s">
        <v>2274</v>
      </c>
      <c r="B159" s="38" t="s">
        <v>364</v>
      </c>
      <c r="C159" s="47"/>
      <c r="D159" s="48" t="s">
        <v>2285</v>
      </c>
      <c r="E159" s="41" t="s">
        <v>360</v>
      </c>
      <c r="F159" s="41"/>
      <c r="G159" s="42" t="s">
        <v>361</v>
      </c>
      <c r="H159" s="43"/>
    </row>
    <row r="160" spans="1:8" ht="22.5" customHeight="1">
      <c r="A160" s="37" t="s">
        <v>2274</v>
      </c>
      <c r="B160" s="38" t="s">
        <v>405</v>
      </c>
      <c r="C160" s="47"/>
      <c r="D160" s="48" t="s">
        <v>2286</v>
      </c>
      <c r="E160" s="41" t="s">
        <v>360</v>
      </c>
      <c r="F160" s="41"/>
      <c r="G160" s="42" t="s">
        <v>361</v>
      </c>
      <c r="H160" s="43"/>
    </row>
    <row r="161" spans="1:8" ht="22.5" customHeight="1">
      <c r="A161" s="37" t="s">
        <v>2274</v>
      </c>
      <c r="B161" s="38" t="s">
        <v>405</v>
      </c>
      <c r="C161" s="47"/>
      <c r="D161" s="48" t="s">
        <v>2287</v>
      </c>
      <c r="E161" s="41" t="s">
        <v>367</v>
      </c>
      <c r="F161" s="42" t="s">
        <v>368</v>
      </c>
      <c r="G161" s="42" t="s">
        <v>361</v>
      </c>
      <c r="H161" s="43" t="s">
        <v>369</v>
      </c>
    </row>
    <row r="162" spans="1:8" ht="22.5" customHeight="1">
      <c r="A162" s="37" t="s">
        <v>2274</v>
      </c>
      <c r="B162" s="38" t="s">
        <v>408</v>
      </c>
      <c r="C162" s="47"/>
      <c r="D162" s="48" t="s">
        <v>2288</v>
      </c>
      <c r="E162" s="41" t="s">
        <v>360</v>
      </c>
      <c r="F162" s="57"/>
      <c r="G162" s="42" t="s">
        <v>361</v>
      </c>
      <c r="H162" s="43"/>
    </row>
    <row r="163" spans="1:8" ht="22.5" customHeight="1">
      <c r="A163" s="37" t="s">
        <v>2274</v>
      </c>
      <c r="B163" s="38" t="s">
        <v>410</v>
      </c>
      <c r="C163" s="47"/>
      <c r="D163" s="48" t="s">
        <v>2289</v>
      </c>
      <c r="E163" s="41" t="s">
        <v>360</v>
      </c>
      <c r="F163" s="39"/>
      <c r="G163" s="42" t="s">
        <v>361</v>
      </c>
      <c r="H163" s="43"/>
    </row>
    <row r="164" spans="1:8" ht="35.9" customHeight="1">
      <c r="A164" s="37" t="s">
        <v>2290</v>
      </c>
      <c r="B164" s="38" t="s">
        <v>358</v>
      </c>
      <c r="C164" s="47"/>
      <c r="D164" s="48" t="s">
        <v>2291</v>
      </c>
      <c r="E164" s="41" t="s">
        <v>360</v>
      </c>
      <c r="F164" s="41"/>
      <c r="G164" s="42" t="s">
        <v>361</v>
      </c>
      <c r="H164" s="43"/>
    </row>
    <row r="165" spans="1:8" ht="22.5" customHeight="1">
      <c r="A165" s="37" t="s">
        <v>2290</v>
      </c>
      <c r="B165" s="38" t="s">
        <v>358</v>
      </c>
      <c r="C165" s="38" t="s">
        <v>374</v>
      </c>
      <c r="D165" s="48" t="s">
        <v>2292</v>
      </c>
      <c r="E165" s="41" t="s">
        <v>360</v>
      </c>
      <c r="F165" s="39"/>
      <c r="G165" s="42" t="s">
        <v>361</v>
      </c>
      <c r="H165" s="43"/>
    </row>
    <row r="166" spans="1:8" ht="22.5" customHeight="1">
      <c r="A166" s="37" t="s">
        <v>2290</v>
      </c>
      <c r="B166" s="38" t="s">
        <v>358</v>
      </c>
      <c r="C166" s="38" t="s">
        <v>376</v>
      </c>
      <c r="D166" s="46" t="s">
        <v>2293</v>
      </c>
      <c r="E166" s="41" t="s">
        <v>360</v>
      </c>
      <c r="F166" s="41"/>
      <c r="G166" s="42" t="s">
        <v>361</v>
      </c>
      <c r="H166" s="43"/>
    </row>
    <row r="167" spans="1:8" ht="22.5" customHeight="1">
      <c r="A167" s="37" t="s">
        <v>2290</v>
      </c>
      <c r="B167" s="38" t="s">
        <v>358</v>
      </c>
      <c r="C167" s="38" t="s">
        <v>378</v>
      </c>
      <c r="D167" s="46" t="s">
        <v>2294</v>
      </c>
      <c r="E167" s="41" t="s">
        <v>360</v>
      </c>
      <c r="F167" s="39"/>
      <c r="G167" s="42" t="s">
        <v>361</v>
      </c>
      <c r="H167" s="43"/>
    </row>
    <row r="168" spans="1:8" ht="22.5" customHeight="1">
      <c r="A168" s="37" t="s">
        <v>2290</v>
      </c>
      <c r="B168" s="38" t="s">
        <v>358</v>
      </c>
      <c r="C168" s="38" t="s">
        <v>382</v>
      </c>
      <c r="D168" s="46" t="s">
        <v>2295</v>
      </c>
      <c r="E168" s="41" t="s">
        <v>360</v>
      </c>
      <c r="F168" s="39"/>
      <c r="G168" s="42" t="s">
        <v>361</v>
      </c>
      <c r="H168" s="43"/>
    </row>
    <row r="169" spans="1:8" ht="35.9" customHeight="1">
      <c r="A169" s="37" t="s">
        <v>2296</v>
      </c>
      <c r="B169" s="38" t="s">
        <v>358</v>
      </c>
      <c r="C169" s="47"/>
      <c r="D169" s="48" t="s">
        <v>2297</v>
      </c>
      <c r="E169" s="41" t="s">
        <v>360</v>
      </c>
      <c r="F169" s="41"/>
      <c r="G169" s="42" t="s">
        <v>361</v>
      </c>
      <c r="H169" s="43"/>
    </row>
    <row r="170" spans="1:8" ht="35.9" customHeight="1">
      <c r="A170" s="37" t="s">
        <v>2296</v>
      </c>
      <c r="B170" s="38" t="s">
        <v>362</v>
      </c>
      <c r="C170" s="47"/>
      <c r="D170" s="48" t="s">
        <v>2298</v>
      </c>
      <c r="E170" s="41" t="s">
        <v>360</v>
      </c>
      <c r="F170" s="39"/>
      <c r="G170" s="42" t="s">
        <v>361</v>
      </c>
      <c r="H170" s="43"/>
    </row>
    <row r="171" spans="1:8" ht="35.9" customHeight="1">
      <c r="A171" s="37" t="s">
        <v>2296</v>
      </c>
      <c r="B171" s="38" t="s">
        <v>364</v>
      </c>
      <c r="C171" s="47"/>
      <c r="D171" s="46" t="s">
        <v>2299</v>
      </c>
      <c r="E171" s="41" t="s">
        <v>360</v>
      </c>
      <c r="F171" s="41"/>
      <c r="G171" s="42" t="s">
        <v>361</v>
      </c>
      <c r="H171" s="43"/>
    </row>
    <row r="172" spans="1:8" ht="35.9" customHeight="1">
      <c r="A172" s="37" t="s">
        <v>2296</v>
      </c>
      <c r="B172" s="38" t="s">
        <v>405</v>
      </c>
      <c r="C172" s="52"/>
      <c r="D172" s="46" t="s">
        <v>2300</v>
      </c>
      <c r="E172" s="41" t="s">
        <v>360</v>
      </c>
      <c r="F172" s="41"/>
      <c r="G172" s="42" t="s">
        <v>361</v>
      </c>
      <c r="H172" s="43"/>
    </row>
    <row r="173" spans="1:8" ht="22.5" customHeight="1">
      <c r="A173" s="37" t="s">
        <v>2296</v>
      </c>
      <c r="B173" s="38" t="s">
        <v>408</v>
      </c>
      <c r="C173" s="52"/>
      <c r="D173" s="46" t="s">
        <v>2301</v>
      </c>
      <c r="E173" s="41" t="s">
        <v>360</v>
      </c>
      <c r="F173" s="39"/>
      <c r="G173" s="42" t="s">
        <v>361</v>
      </c>
      <c r="H173" s="43"/>
    </row>
    <row r="174" spans="1:8" ht="22.5" customHeight="1">
      <c r="A174" s="37" t="s">
        <v>2296</v>
      </c>
      <c r="B174" s="38" t="s">
        <v>408</v>
      </c>
      <c r="C174" s="39"/>
      <c r="D174" s="48" t="s">
        <v>2302</v>
      </c>
      <c r="E174" s="41" t="s">
        <v>360</v>
      </c>
      <c r="F174" s="39"/>
      <c r="G174" s="42" t="s">
        <v>361</v>
      </c>
      <c r="H174" s="43"/>
    </row>
    <row r="175" spans="1:8" ht="35.9" customHeight="1">
      <c r="A175" s="37" t="s">
        <v>2303</v>
      </c>
      <c r="B175" s="38" t="s">
        <v>358</v>
      </c>
      <c r="C175" s="38" t="s">
        <v>374</v>
      </c>
      <c r="D175" s="48" t="s">
        <v>2304</v>
      </c>
      <c r="E175" s="41" t="s">
        <v>360</v>
      </c>
      <c r="F175" s="41"/>
      <c r="G175" s="42" t="s">
        <v>361</v>
      </c>
      <c r="H175" s="43"/>
    </row>
    <row r="176" spans="1:8" ht="22.5" customHeight="1">
      <c r="A176" s="37" t="s">
        <v>2303</v>
      </c>
      <c r="B176" s="38" t="s">
        <v>358</v>
      </c>
      <c r="C176" s="38" t="s">
        <v>376</v>
      </c>
      <c r="D176" s="48" t="s">
        <v>2305</v>
      </c>
      <c r="E176" s="41" t="s">
        <v>360</v>
      </c>
      <c r="F176" s="41"/>
      <c r="G176" s="42" t="s">
        <v>361</v>
      </c>
      <c r="H176" s="43"/>
    </row>
    <row r="177" spans="1:8" ht="22.5" customHeight="1">
      <c r="A177" s="37" t="s">
        <v>2306</v>
      </c>
      <c r="B177" s="38" t="s">
        <v>358</v>
      </c>
      <c r="C177" s="47"/>
      <c r="D177" s="48" t="s">
        <v>2307</v>
      </c>
      <c r="E177" s="41" t="s">
        <v>390</v>
      </c>
      <c r="F177" s="62"/>
      <c r="G177" s="42" t="s">
        <v>361</v>
      </c>
      <c r="H177" s="43" t="s">
        <v>1578</v>
      </c>
    </row>
    <row r="178" spans="1:8" ht="22.5" customHeight="1">
      <c r="A178" s="37" t="s">
        <v>2306</v>
      </c>
      <c r="B178" s="38" t="s">
        <v>358</v>
      </c>
      <c r="C178" s="38" t="s">
        <v>374</v>
      </c>
      <c r="D178" s="48" t="s">
        <v>2308</v>
      </c>
      <c r="E178" s="41" t="s">
        <v>390</v>
      </c>
      <c r="F178" s="39"/>
      <c r="G178" s="42" t="s">
        <v>361</v>
      </c>
      <c r="H178" s="43" t="s">
        <v>1578</v>
      </c>
    </row>
    <row r="179" spans="1:8" ht="35.9" customHeight="1">
      <c r="A179" s="37" t="s">
        <v>2306</v>
      </c>
      <c r="B179" s="38" t="s">
        <v>358</v>
      </c>
      <c r="C179" s="38" t="s">
        <v>376</v>
      </c>
      <c r="D179" s="46" t="s">
        <v>2309</v>
      </c>
      <c r="E179" s="41" t="s">
        <v>390</v>
      </c>
      <c r="F179" s="41"/>
      <c r="G179" s="42" t="s">
        <v>361</v>
      </c>
      <c r="H179" s="43" t="s">
        <v>1578</v>
      </c>
    </row>
    <row r="180" spans="1:8" ht="22.5" customHeight="1">
      <c r="A180" s="37" t="s">
        <v>2306</v>
      </c>
      <c r="B180" s="38" t="s">
        <v>362</v>
      </c>
      <c r="C180" s="38"/>
      <c r="D180" s="46" t="s">
        <v>2310</v>
      </c>
      <c r="E180" s="41" t="s">
        <v>390</v>
      </c>
      <c r="F180" s="41"/>
      <c r="G180" s="42" t="s">
        <v>361</v>
      </c>
      <c r="H180" s="43" t="s">
        <v>1578</v>
      </c>
    </row>
    <row r="181" spans="1:8" ht="35.9" customHeight="1">
      <c r="A181" s="37" t="s">
        <v>2306</v>
      </c>
      <c r="B181" s="38" t="s">
        <v>362</v>
      </c>
      <c r="C181" s="38" t="s">
        <v>374</v>
      </c>
      <c r="D181" s="46" t="s">
        <v>2311</v>
      </c>
      <c r="E181" s="41" t="s">
        <v>390</v>
      </c>
      <c r="F181" s="41"/>
      <c r="G181" s="42" t="s">
        <v>361</v>
      </c>
      <c r="H181" s="43" t="s">
        <v>1578</v>
      </c>
    </row>
    <row r="182" spans="1:8" ht="35.9" customHeight="1">
      <c r="A182" s="37" t="s">
        <v>2306</v>
      </c>
      <c r="B182" s="38" t="s">
        <v>362</v>
      </c>
      <c r="C182" s="38" t="s">
        <v>376</v>
      </c>
      <c r="D182" s="46" t="s">
        <v>2312</v>
      </c>
      <c r="E182" s="41" t="s">
        <v>390</v>
      </c>
      <c r="F182" s="41"/>
      <c r="G182" s="42" t="s">
        <v>361</v>
      </c>
      <c r="H182" s="43" t="s">
        <v>1578</v>
      </c>
    </row>
    <row r="183" spans="1:8" ht="22.5" customHeight="1">
      <c r="A183" s="37" t="s">
        <v>2306</v>
      </c>
      <c r="B183" s="38" t="s">
        <v>362</v>
      </c>
      <c r="C183" s="38"/>
      <c r="D183" s="46" t="s">
        <v>2313</v>
      </c>
      <c r="E183" s="41" t="s">
        <v>2314</v>
      </c>
      <c r="F183" s="41"/>
      <c r="G183" s="41" t="s">
        <v>2315</v>
      </c>
      <c r="H183" s="43" t="s">
        <v>1543</v>
      </c>
    </row>
    <row r="184" spans="1:8" ht="35.9" customHeight="1">
      <c r="A184" s="37" t="s">
        <v>2306</v>
      </c>
      <c r="B184" s="38" t="s">
        <v>362</v>
      </c>
      <c r="C184" s="38" t="s">
        <v>374</v>
      </c>
      <c r="D184" s="46" t="s">
        <v>2316</v>
      </c>
      <c r="E184" s="41" t="s">
        <v>2314</v>
      </c>
      <c r="F184" s="41"/>
      <c r="G184" s="41" t="s">
        <v>2315</v>
      </c>
      <c r="H184" s="43" t="s">
        <v>1543</v>
      </c>
    </row>
    <row r="185" spans="1:8" ht="35.9" customHeight="1">
      <c r="A185" s="37" t="s">
        <v>2306</v>
      </c>
      <c r="B185" s="38" t="s">
        <v>362</v>
      </c>
      <c r="C185" s="38" t="s">
        <v>376</v>
      </c>
      <c r="D185" s="46" t="s">
        <v>2317</v>
      </c>
      <c r="E185" s="41" t="s">
        <v>2314</v>
      </c>
      <c r="F185" s="41"/>
      <c r="G185" s="41" t="s">
        <v>2315</v>
      </c>
      <c r="H185" s="43" t="s">
        <v>1543</v>
      </c>
    </row>
    <row r="186" spans="1:8" ht="22.5" customHeight="1">
      <c r="A186" s="37" t="s">
        <v>2306</v>
      </c>
      <c r="B186" s="38" t="s">
        <v>364</v>
      </c>
      <c r="C186" s="38"/>
      <c r="D186" s="48" t="s">
        <v>2318</v>
      </c>
      <c r="E186" s="41" t="s">
        <v>360</v>
      </c>
      <c r="F186" s="39"/>
      <c r="G186" s="42" t="s">
        <v>361</v>
      </c>
      <c r="H186" s="43"/>
    </row>
    <row r="187" spans="1:8" ht="22.5" customHeight="1">
      <c r="A187" s="37" t="s">
        <v>2306</v>
      </c>
      <c r="B187" s="38" t="s">
        <v>405</v>
      </c>
      <c r="C187" s="38"/>
      <c r="D187" s="48" t="s">
        <v>2319</v>
      </c>
      <c r="E187" s="41" t="s">
        <v>360</v>
      </c>
      <c r="F187" s="39"/>
      <c r="G187" s="42" t="s">
        <v>361</v>
      </c>
      <c r="H187" s="43"/>
    </row>
    <row r="188" spans="1:8" ht="35.9" customHeight="1">
      <c r="A188" s="37" t="s">
        <v>2320</v>
      </c>
      <c r="B188" s="38" t="s">
        <v>358</v>
      </c>
      <c r="C188" s="47"/>
      <c r="D188" s="48" t="s">
        <v>2321</v>
      </c>
      <c r="E188" s="41" t="s">
        <v>360</v>
      </c>
      <c r="F188" s="41"/>
      <c r="G188" s="42" t="s">
        <v>361</v>
      </c>
      <c r="H188" s="43"/>
    </row>
    <row r="189" spans="1:8" ht="22.5" customHeight="1">
      <c r="A189" s="37" t="s">
        <v>2322</v>
      </c>
      <c r="B189" s="38" t="s">
        <v>358</v>
      </c>
      <c r="C189" s="52"/>
      <c r="D189" s="48" t="s">
        <v>2323</v>
      </c>
      <c r="E189" s="41" t="s">
        <v>360</v>
      </c>
      <c r="F189" s="39"/>
      <c r="G189" s="42" t="s">
        <v>361</v>
      </c>
      <c r="H189" s="43"/>
    </row>
    <row r="190" spans="1:8" ht="22.5" customHeight="1">
      <c r="A190" s="37" t="s">
        <v>2322</v>
      </c>
      <c r="B190" s="38" t="s">
        <v>358</v>
      </c>
      <c r="C190" s="52" t="s">
        <v>374</v>
      </c>
      <c r="D190" s="48" t="s">
        <v>2324</v>
      </c>
      <c r="E190" s="41" t="s">
        <v>360</v>
      </c>
      <c r="F190" s="39"/>
      <c r="G190" s="42" t="s">
        <v>361</v>
      </c>
      <c r="H190" s="43"/>
    </row>
    <row r="191" spans="1:8" ht="22.5" customHeight="1">
      <c r="A191" s="37" t="s">
        <v>2322</v>
      </c>
      <c r="B191" s="38" t="s">
        <v>358</v>
      </c>
      <c r="C191" s="52" t="s">
        <v>374</v>
      </c>
      <c r="D191" s="48" t="s">
        <v>2325</v>
      </c>
      <c r="E191" s="41" t="s">
        <v>360</v>
      </c>
      <c r="F191" s="39"/>
      <c r="G191" s="42" t="s">
        <v>361</v>
      </c>
      <c r="H191" s="43"/>
    </row>
    <row r="192" spans="1:8" ht="22.5" customHeight="1">
      <c r="A192" s="37" t="s">
        <v>2322</v>
      </c>
      <c r="B192" s="38" t="s">
        <v>358</v>
      </c>
      <c r="C192" s="52" t="s">
        <v>376</v>
      </c>
      <c r="D192" s="48" t="s">
        <v>2326</v>
      </c>
      <c r="E192" s="41" t="s">
        <v>360</v>
      </c>
      <c r="F192" s="39"/>
      <c r="G192" s="42" t="s">
        <v>361</v>
      </c>
      <c r="H192" s="43"/>
    </row>
    <row r="193" spans="1:8" ht="22.5" customHeight="1">
      <c r="A193" s="37" t="s">
        <v>2322</v>
      </c>
      <c r="B193" s="38" t="s">
        <v>358</v>
      </c>
      <c r="C193" s="52" t="s">
        <v>378</v>
      </c>
      <c r="D193" s="48" t="s">
        <v>2327</v>
      </c>
      <c r="E193" s="41" t="s">
        <v>360</v>
      </c>
      <c r="F193" s="39"/>
      <c r="G193" s="42" t="s">
        <v>361</v>
      </c>
      <c r="H193" s="43"/>
    </row>
    <row r="194" spans="1:8" ht="22.5" customHeight="1">
      <c r="A194" s="37" t="s">
        <v>2328</v>
      </c>
      <c r="B194" s="38" t="s">
        <v>358</v>
      </c>
      <c r="C194" s="38"/>
      <c r="D194" s="48" t="s">
        <v>2329</v>
      </c>
      <c r="E194" s="41" t="s">
        <v>2330</v>
      </c>
      <c r="F194" s="39"/>
      <c r="G194" s="42" t="s">
        <v>361</v>
      </c>
      <c r="H194" s="43" t="s">
        <v>1543</v>
      </c>
    </row>
    <row r="195" spans="1:8" ht="56.25" customHeight="1">
      <c r="A195" s="37" t="s">
        <v>2328</v>
      </c>
      <c r="B195" s="38" t="s">
        <v>362</v>
      </c>
      <c r="C195" s="38"/>
      <c r="D195" s="48" t="s">
        <v>2331</v>
      </c>
      <c r="E195" s="41" t="s">
        <v>360</v>
      </c>
      <c r="F195" s="41"/>
      <c r="G195" s="42" t="s">
        <v>361</v>
      </c>
      <c r="H195" s="43"/>
    </row>
    <row r="196" spans="1:8" ht="22.5" customHeight="1">
      <c r="A196" s="63" t="s">
        <v>2333</v>
      </c>
      <c r="B196" s="64" t="s">
        <v>358</v>
      </c>
      <c r="C196" s="65"/>
      <c r="D196" s="66" t="s">
        <v>2334</v>
      </c>
      <c r="E196" s="55" t="s">
        <v>360</v>
      </c>
      <c r="F196" s="67"/>
      <c r="G196" s="42" t="s">
        <v>361</v>
      </c>
      <c r="H196" s="43"/>
    </row>
    <row r="197" spans="1:8" ht="22.5" customHeight="1">
      <c r="A197" s="63" t="s">
        <v>2333</v>
      </c>
      <c r="B197" s="64" t="s">
        <v>358</v>
      </c>
      <c r="C197" s="65" t="s">
        <v>374</v>
      </c>
      <c r="D197" s="66" t="s">
        <v>2335</v>
      </c>
      <c r="E197" s="55" t="s">
        <v>360</v>
      </c>
      <c r="F197" s="67"/>
      <c r="G197" s="42" t="s">
        <v>361</v>
      </c>
      <c r="H197" s="43"/>
    </row>
    <row r="198" spans="1:8" ht="22.5" customHeight="1">
      <c r="A198" s="63" t="s">
        <v>2333</v>
      </c>
      <c r="B198" s="64" t="s">
        <v>358</v>
      </c>
      <c r="C198" s="65" t="s">
        <v>376</v>
      </c>
      <c r="D198" s="66" t="s">
        <v>2336</v>
      </c>
      <c r="E198" s="55" t="s">
        <v>360</v>
      </c>
      <c r="F198" s="67"/>
      <c r="G198" s="42" t="s">
        <v>361</v>
      </c>
      <c r="H198" s="43"/>
    </row>
    <row r="199" spans="1:8" ht="22.5" customHeight="1">
      <c r="A199" s="63" t="s">
        <v>2333</v>
      </c>
      <c r="B199" s="64" t="s">
        <v>362</v>
      </c>
      <c r="C199" s="68"/>
      <c r="D199" s="66" t="s">
        <v>2337</v>
      </c>
      <c r="E199" s="55" t="s">
        <v>360</v>
      </c>
      <c r="F199" s="67"/>
      <c r="G199" s="42" t="s">
        <v>361</v>
      </c>
      <c r="H199" s="43"/>
    </row>
    <row r="200" spans="1:8" ht="22.5" customHeight="1">
      <c r="A200" s="69" t="s">
        <v>2338</v>
      </c>
      <c r="B200" s="70"/>
      <c r="C200" s="70"/>
      <c r="D200" s="70"/>
      <c r="E200" s="70"/>
      <c r="F200" s="70"/>
      <c r="G200" s="71"/>
      <c r="H200" s="43"/>
    </row>
    <row r="201" spans="1:8" ht="20">
      <c r="A201" s="37" t="s">
        <v>2339</v>
      </c>
      <c r="B201" s="38" t="s">
        <v>358</v>
      </c>
      <c r="C201" s="47"/>
      <c r="D201" s="66" t="s">
        <v>2340</v>
      </c>
      <c r="E201" s="41" t="s">
        <v>387</v>
      </c>
      <c r="F201" s="41"/>
      <c r="G201" s="42" t="s">
        <v>361</v>
      </c>
      <c r="H201" s="43" t="s">
        <v>2341</v>
      </c>
    </row>
    <row r="202" spans="1:8" ht="22.5" customHeight="1">
      <c r="A202" s="37" t="s">
        <v>2339</v>
      </c>
      <c r="B202" s="38" t="s">
        <v>358</v>
      </c>
      <c r="C202" s="47"/>
      <c r="D202" s="66" t="s">
        <v>2342</v>
      </c>
      <c r="E202" s="41" t="s">
        <v>427</v>
      </c>
      <c r="F202" s="41" t="s">
        <v>2343</v>
      </c>
      <c r="G202" s="42" t="s">
        <v>361</v>
      </c>
      <c r="H202" s="43" t="s">
        <v>2344</v>
      </c>
    </row>
    <row r="203" spans="1:8" ht="30.75" customHeight="1">
      <c r="A203" s="63" t="s">
        <v>1900</v>
      </c>
      <c r="B203" s="64" t="s">
        <v>358</v>
      </c>
      <c r="C203" s="68"/>
      <c r="D203" s="66" t="s">
        <v>1901</v>
      </c>
      <c r="E203" s="55" t="s">
        <v>360</v>
      </c>
      <c r="F203" s="67"/>
      <c r="G203" s="42" t="s">
        <v>361</v>
      </c>
      <c r="H203" s="43" t="s">
        <v>1902</v>
      </c>
    </row>
    <row r="204" spans="1:8" ht="74.150000000000006" customHeight="1">
      <c r="A204" s="63" t="s">
        <v>1900</v>
      </c>
      <c r="B204" s="64" t="s">
        <v>358</v>
      </c>
      <c r="C204" s="68"/>
      <c r="D204" s="66" t="s">
        <v>1910</v>
      </c>
      <c r="E204" s="55" t="s">
        <v>427</v>
      </c>
      <c r="F204" s="72" t="s">
        <v>1911</v>
      </c>
      <c r="G204" s="42" t="s">
        <v>361</v>
      </c>
      <c r="H204" s="43" t="s">
        <v>1912</v>
      </c>
    </row>
    <row r="205" spans="1:8" ht="22.5" customHeight="1">
      <c r="A205" s="63" t="s">
        <v>1900</v>
      </c>
      <c r="B205" s="64" t="s">
        <v>358</v>
      </c>
      <c r="C205" s="68"/>
      <c r="D205" s="66" t="s">
        <v>1918</v>
      </c>
      <c r="E205" s="55" t="s">
        <v>360</v>
      </c>
      <c r="F205" s="67"/>
      <c r="G205" s="42" t="s">
        <v>361</v>
      </c>
      <c r="H205" s="43" t="s">
        <v>1919</v>
      </c>
    </row>
    <row r="206" spans="1:8" ht="57" customHeight="1">
      <c r="A206" s="63" t="s">
        <v>1900</v>
      </c>
      <c r="B206" s="64" t="s">
        <v>362</v>
      </c>
      <c r="C206" s="68"/>
      <c r="D206" s="66" t="s">
        <v>1925</v>
      </c>
      <c r="E206" s="55" t="s">
        <v>427</v>
      </c>
      <c r="F206" s="72" t="s">
        <v>1926</v>
      </c>
      <c r="G206" s="42" t="s">
        <v>361</v>
      </c>
      <c r="H206" s="43" t="s">
        <v>1902</v>
      </c>
    </row>
    <row r="207" spans="1:8" ht="22.5" customHeight="1">
      <c r="A207" s="63" t="s">
        <v>1900</v>
      </c>
      <c r="B207" s="64" t="s">
        <v>362</v>
      </c>
      <c r="C207" s="68"/>
      <c r="D207" s="66" t="s">
        <v>1931</v>
      </c>
      <c r="E207" s="55" t="s">
        <v>360</v>
      </c>
      <c r="F207" s="67"/>
      <c r="G207" s="42" t="s">
        <v>361</v>
      </c>
      <c r="H207" s="43" t="s">
        <v>1902</v>
      </c>
    </row>
    <row r="208" spans="1:8" ht="22.5" customHeight="1">
      <c r="A208" s="63" t="s">
        <v>1900</v>
      </c>
      <c r="B208" s="64" t="s">
        <v>362</v>
      </c>
      <c r="C208" s="68"/>
      <c r="D208" s="66" t="s">
        <v>1934</v>
      </c>
      <c r="E208" s="55" t="s">
        <v>360</v>
      </c>
      <c r="F208" s="67"/>
      <c r="G208" s="73" t="s">
        <v>361</v>
      </c>
      <c r="H208" s="74" t="s">
        <v>1902</v>
      </c>
    </row>
    <row r="209" spans="1:8" ht="74.150000000000006" customHeight="1">
      <c r="A209" s="63" t="s">
        <v>1900</v>
      </c>
      <c r="B209" s="64" t="s">
        <v>362</v>
      </c>
      <c r="C209" s="68"/>
      <c r="D209" s="66" t="s">
        <v>1937</v>
      </c>
      <c r="E209" s="55" t="s">
        <v>427</v>
      </c>
      <c r="F209" s="72" t="s">
        <v>1911</v>
      </c>
      <c r="G209" s="73" t="s">
        <v>361</v>
      </c>
      <c r="H209" s="74" t="s">
        <v>1938</v>
      </c>
    </row>
    <row r="210" spans="1:8" ht="22.5" customHeight="1">
      <c r="A210" s="63" t="s">
        <v>1900</v>
      </c>
      <c r="B210" s="64" t="s">
        <v>362</v>
      </c>
      <c r="C210" s="68"/>
      <c r="D210" s="66" t="s">
        <v>1940</v>
      </c>
      <c r="E210" s="55" t="s">
        <v>360</v>
      </c>
      <c r="F210" s="67"/>
      <c r="G210" s="73" t="s">
        <v>361</v>
      </c>
      <c r="H210" s="75" t="s">
        <v>1941</v>
      </c>
    </row>
    <row r="211" spans="1:8" ht="22.5" customHeight="1">
      <c r="A211" s="63" t="s">
        <v>1900</v>
      </c>
      <c r="B211" s="64" t="s">
        <v>364</v>
      </c>
      <c r="C211" s="68"/>
      <c r="D211" s="66" t="s">
        <v>1943</v>
      </c>
      <c r="E211" s="55" t="s">
        <v>360</v>
      </c>
      <c r="F211" s="67"/>
      <c r="G211" s="42" t="s">
        <v>361</v>
      </c>
      <c r="H211" s="75" t="s">
        <v>1902</v>
      </c>
    </row>
    <row r="212" spans="1:8" ht="74.150000000000006" customHeight="1">
      <c r="A212" s="63" t="s">
        <v>1900</v>
      </c>
      <c r="B212" s="64" t="s">
        <v>364</v>
      </c>
      <c r="C212" s="68"/>
      <c r="D212" s="66" t="s">
        <v>1948</v>
      </c>
      <c r="E212" s="55" t="s">
        <v>427</v>
      </c>
      <c r="F212" s="72" t="s">
        <v>1911</v>
      </c>
      <c r="G212" s="42" t="s">
        <v>361</v>
      </c>
      <c r="H212" s="43" t="s">
        <v>1949</v>
      </c>
    </row>
    <row r="213" spans="1:8" ht="22.5" customHeight="1">
      <c r="A213" s="63" t="s">
        <v>1900</v>
      </c>
      <c r="B213" s="64" t="s">
        <v>364</v>
      </c>
      <c r="C213" s="68"/>
      <c r="D213" s="66" t="s">
        <v>1954</v>
      </c>
      <c r="E213" s="55" t="s">
        <v>360</v>
      </c>
      <c r="F213" s="67"/>
      <c r="G213" s="42" t="s">
        <v>361</v>
      </c>
      <c r="H213" s="75" t="s">
        <v>1955</v>
      </c>
    </row>
    <row r="214" spans="1:8" ht="22.5" customHeight="1">
      <c r="A214" s="63" t="s">
        <v>1900</v>
      </c>
      <c r="B214" s="64" t="s">
        <v>405</v>
      </c>
      <c r="C214" s="68"/>
      <c r="D214" s="66" t="s">
        <v>1957</v>
      </c>
      <c r="E214" s="55" t="s">
        <v>360</v>
      </c>
      <c r="F214" s="67"/>
      <c r="G214" s="42" t="s">
        <v>361</v>
      </c>
      <c r="H214" s="75" t="s">
        <v>1902</v>
      </c>
    </row>
    <row r="215" spans="1:8" ht="22.5" customHeight="1">
      <c r="A215" s="63" t="s">
        <v>1900</v>
      </c>
      <c r="B215" s="65" t="s">
        <v>405</v>
      </c>
      <c r="C215" s="65" t="s">
        <v>374</v>
      </c>
      <c r="D215" s="66" t="s">
        <v>1960</v>
      </c>
      <c r="E215" s="55" t="s">
        <v>360</v>
      </c>
      <c r="F215" s="67"/>
      <c r="G215" s="42" t="s">
        <v>361</v>
      </c>
      <c r="H215" s="75" t="s">
        <v>1902</v>
      </c>
    </row>
    <row r="216" spans="1:8" ht="22.5" customHeight="1">
      <c r="A216" s="63" t="s">
        <v>1900</v>
      </c>
      <c r="B216" s="65" t="s">
        <v>405</v>
      </c>
      <c r="C216" s="65" t="s">
        <v>376</v>
      </c>
      <c r="D216" s="66" t="s">
        <v>1967</v>
      </c>
      <c r="E216" s="55" t="s">
        <v>360</v>
      </c>
      <c r="F216" s="67"/>
      <c r="G216" s="42" t="s">
        <v>361</v>
      </c>
      <c r="H216" s="75" t="s">
        <v>1902</v>
      </c>
    </row>
    <row r="217" spans="1:8" ht="22.5" customHeight="1">
      <c r="A217" s="63" t="s">
        <v>1900</v>
      </c>
      <c r="B217" s="65" t="s">
        <v>405</v>
      </c>
      <c r="C217" s="65" t="s">
        <v>376</v>
      </c>
      <c r="D217" s="66" t="s">
        <v>1975</v>
      </c>
      <c r="E217" s="55" t="s">
        <v>360</v>
      </c>
      <c r="F217" s="67"/>
      <c r="G217" s="42" t="s">
        <v>361</v>
      </c>
      <c r="H217" s="75" t="s">
        <v>1902</v>
      </c>
    </row>
    <row r="218" spans="1:8" ht="22.5" customHeight="1">
      <c r="A218" s="63" t="s">
        <v>1900</v>
      </c>
      <c r="B218" s="65" t="s">
        <v>405</v>
      </c>
      <c r="C218" s="64" t="s">
        <v>378</v>
      </c>
      <c r="D218" s="66" t="s">
        <v>2345</v>
      </c>
      <c r="E218" s="55" t="s">
        <v>360</v>
      </c>
      <c r="F218" s="67"/>
      <c r="G218" s="42" t="s">
        <v>361</v>
      </c>
      <c r="H218" s="75" t="s">
        <v>1902</v>
      </c>
    </row>
    <row r="219" spans="1:8" ht="74.150000000000006" customHeight="1">
      <c r="A219" s="63" t="s">
        <v>1900</v>
      </c>
      <c r="B219" s="65" t="s">
        <v>405</v>
      </c>
      <c r="C219" s="68"/>
      <c r="D219" s="66" t="s">
        <v>1987</v>
      </c>
      <c r="E219" s="55" t="s">
        <v>427</v>
      </c>
      <c r="F219" s="72" t="s">
        <v>1911</v>
      </c>
      <c r="G219" s="42" t="s">
        <v>361</v>
      </c>
      <c r="H219" s="43" t="s">
        <v>1988</v>
      </c>
    </row>
    <row r="220" spans="1:8" ht="22.5" customHeight="1">
      <c r="A220" s="63" t="s">
        <v>1900</v>
      </c>
      <c r="B220" s="65" t="s">
        <v>405</v>
      </c>
      <c r="C220" s="68"/>
      <c r="D220" s="66" t="s">
        <v>1994</v>
      </c>
      <c r="E220" s="55" t="s">
        <v>360</v>
      </c>
      <c r="F220" s="67"/>
      <c r="G220" s="42" t="s">
        <v>361</v>
      </c>
      <c r="H220" s="75" t="s">
        <v>1995</v>
      </c>
    </row>
    <row r="221" spans="1:8" ht="22.5" customHeight="1">
      <c r="A221" s="63" t="s">
        <v>1900</v>
      </c>
      <c r="B221" s="64" t="s">
        <v>408</v>
      </c>
      <c r="C221" s="65" t="s">
        <v>374</v>
      </c>
      <c r="D221" s="66" t="s">
        <v>1999</v>
      </c>
      <c r="E221" s="55" t="s">
        <v>360</v>
      </c>
      <c r="F221" s="67"/>
      <c r="G221" s="42" t="s">
        <v>361</v>
      </c>
      <c r="H221" s="75" t="s">
        <v>1902</v>
      </c>
    </row>
    <row r="222" spans="1:8" ht="22.5" customHeight="1">
      <c r="A222" s="63" t="s">
        <v>1900</v>
      </c>
      <c r="B222" s="64" t="s">
        <v>408</v>
      </c>
      <c r="C222" s="65" t="s">
        <v>376</v>
      </c>
      <c r="D222" s="66" t="s">
        <v>2003</v>
      </c>
      <c r="E222" s="55" t="s">
        <v>360</v>
      </c>
      <c r="F222" s="67"/>
      <c r="G222" s="42" t="s">
        <v>361</v>
      </c>
      <c r="H222" s="75" t="s">
        <v>1902</v>
      </c>
    </row>
    <row r="223" spans="1:8" ht="22.5" customHeight="1">
      <c r="A223" s="63" t="s">
        <v>1900</v>
      </c>
      <c r="B223" s="64" t="s">
        <v>408</v>
      </c>
      <c r="C223" s="65" t="s">
        <v>376</v>
      </c>
      <c r="D223" s="66" t="s">
        <v>2009</v>
      </c>
      <c r="E223" s="55" t="s">
        <v>360</v>
      </c>
      <c r="F223" s="67"/>
      <c r="G223" s="42" t="s">
        <v>361</v>
      </c>
      <c r="H223" s="75" t="s">
        <v>1902</v>
      </c>
    </row>
    <row r="224" spans="1:8" ht="22.5" customHeight="1">
      <c r="A224" s="63" t="s">
        <v>1900</v>
      </c>
      <c r="B224" s="64" t="s">
        <v>408</v>
      </c>
      <c r="C224" s="65" t="s">
        <v>376</v>
      </c>
      <c r="D224" s="66" t="s">
        <v>2015</v>
      </c>
      <c r="E224" s="55" t="s">
        <v>360</v>
      </c>
      <c r="F224" s="67"/>
      <c r="G224" s="42" t="s">
        <v>361</v>
      </c>
      <c r="H224" s="75" t="s">
        <v>1902</v>
      </c>
    </row>
    <row r="225" spans="1:8" ht="22.5" customHeight="1">
      <c r="A225" s="63" t="s">
        <v>1900</v>
      </c>
      <c r="B225" s="64" t="s">
        <v>408</v>
      </c>
      <c r="C225" s="64" t="s">
        <v>378</v>
      </c>
      <c r="D225" s="66" t="s">
        <v>2021</v>
      </c>
      <c r="E225" s="55" t="s">
        <v>360</v>
      </c>
      <c r="F225" s="67"/>
      <c r="G225" s="42" t="s">
        <v>361</v>
      </c>
      <c r="H225" s="75" t="s">
        <v>1902</v>
      </c>
    </row>
    <row r="226" spans="1:8" ht="22.5" customHeight="1">
      <c r="A226" s="63" t="s">
        <v>1900</v>
      </c>
      <c r="B226" s="64" t="s">
        <v>408</v>
      </c>
      <c r="C226" s="65" t="s">
        <v>382</v>
      </c>
      <c r="D226" s="66" t="s">
        <v>2028</v>
      </c>
      <c r="E226" s="55" t="s">
        <v>360</v>
      </c>
      <c r="F226" s="67"/>
      <c r="G226" s="42" t="s">
        <v>361</v>
      </c>
      <c r="H226" s="75" t="s">
        <v>1902</v>
      </c>
    </row>
    <row r="227" spans="1:8" ht="70.5" customHeight="1">
      <c r="A227" s="63" t="s">
        <v>1900</v>
      </c>
      <c r="B227" s="64" t="s">
        <v>408</v>
      </c>
      <c r="C227" s="68"/>
      <c r="D227" s="66" t="s">
        <v>2036</v>
      </c>
      <c r="E227" s="55" t="s">
        <v>427</v>
      </c>
      <c r="F227" s="72" t="s">
        <v>1911</v>
      </c>
      <c r="G227" s="42" t="s">
        <v>361</v>
      </c>
      <c r="H227" s="43" t="s">
        <v>2037</v>
      </c>
    </row>
    <row r="228" spans="1:8" ht="22.5" customHeight="1">
      <c r="A228" s="63" t="s">
        <v>1900</v>
      </c>
      <c r="B228" s="64" t="s">
        <v>408</v>
      </c>
      <c r="C228" s="68"/>
      <c r="D228" s="66" t="s">
        <v>2043</v>
      </c>
      <c r="E228" s="55" t="s">
        <v>360</v>
      </c>
      <c r="F228" s="67"/>
      <c r="G228" s="42" t="s">
        <v>361</v>
      </c>
      <c r="H228" s="75" t="s">
        <v>2346</v>
      </c>
    </row>
    <row r="229" spans="1:8" ht="22.5" customHeight="1">
      <c r="A229" s="63" t="s">
        <v>1900</v>
      </c>
      <c r="B229" s="64" t="s">
        <v>410</v>
      </c>
      <c r="C229" s="68"/>
      <c r="D229" s="66" t="s">
        <v>2047</v>
      </c>
      <c r="E229" s="55" t="s">
        <v>360</v>
      </c>
      <c r="F229" s="67"/>
      <c r="G229" s="42" t="s">
        <v>361</v>
      </c>
      <c r="H229" s="75" t="s">
        <v>1902</v>
      </c>
    </row>
    <row r="230" spans="1:8" ht="22.5" customHeight="1">
      <c r="A230" s="63" t="s">
        <v>1900</v>
      </c>
      <c r="B230" s="64" t="s">
        <v>410</v>
      </c>
      <c r="C230" s="68"/>
      <c r="D230" s="66" t="s">
        <v>2053</v>
      </c>
      <c r="E230" s="55" t="s">
        <v>360</v>
      </c>
      <c r="F230" s="67"/>
      <c r="G230" s="42" t="s">
        <v>361</v>
      </c>
      <c r="H230" s="75" t="s">
        <v>1902</v>
      </c>
    </row>
    <row r="231" spans="1:8" ht="70.5" customHeight="1">
      <c r="A231" s="63" t="s">
        <v>1900</v>
      </c>
      <c r="B231" s="64" t="s">
        <v>410</v>
      </c>
      <c r="C231" s="68"/>
      <c r="D231" s="66" t="s">
        <v>2055</v>
      </c>
      <c r="E231" s="55" t="s">
        <v>427</v>
      </c>
      <c r="F231" s="72" t="s">
        <v>1911</v>
      </c>
      <c r="G231" s="42" t="s">
        <v>361</v>
      </c>
      <c r="H231" s="43" t="s">
        <v>2056</v>
      </c>
    </row>
    <row r="232" spans="1:8" ht="22.5" customHeight="1">
      <c r="A232" s="63" t="s">
        <v>1900</v>
      </c>
      <c r="B232" s="64" t="s">
        <v>410</v>
      </c>
      <c r="C232" s="68"/>
      <c r="D232" s="66" t="s">
        <v>2059</v>
      </c>
      <c r="E232" s="55" t="s">
        <v>360</v>
      </c>
      <c r="F232" s="67"/>
      <c r="G232" s="42" t="s">
        <v>361</v>
      </c>
      <c r="H232" s="75" t="s">
        <v>2060</v>
      </c>
    </row>
    <row r="233" spans="1:8" ht="70.5" customHeight="1">
      <c r="A233" s="63" t="s">
        <v>1900</v>
      </c>
      <c r="B233" s="64"/>
      <c r="C233" s="68"/>
      <c r="D233" s="66" t="s">
        <v>2061</v>
      </c>
      <c r="E233" s="55" t="s">
        <v>427</v>
      </c>
      <c r="F233" s="72" t="s">
        <v>1911</v>
      </c>
      <c r="G233" s="42" t="s">
        <v>361</v>
      </c>
      <c r="H233" s="43" t="s">
        <v>2062</v>
      </c>
    </row>
    <row r="234" spans="1:8" ht="22.5" customHeight="1">
      <c r="A234" s="63" t="s">
        <v>1900</v>
      </c>
      <c r="B234" s="64"/>
      <c r="C234" s="68"/>
      <c r="D234" s="66" t="s">
        <v>2066</v>
      </c>
      <c r="E234" s="55" t="s">
        <v>360</v>
      </c>
      <c r="F234" s="67"/>
      <c r="G234" s="42" t="s">
        <v>361</v>
      </c>
      <c r="H234" s="75" t="s">
        <v>2067</v>
      </c>
    </row>
    <row r="235" spans="1:8" ht="22.5" customHeight="1">
      <c r="A235" s="37" t="s">
        <v>2339</v>
      </c>
      <c r="B235" s="38" t="s">
        <v>362</v>
      </c>
      <c r="C235" s="47"/>
      <c r="D235" s="66" t="s">
        <v>2347</v>
      </c>
      <c r="E235" s="41" t="s">
        <v>360</v>
      </c>
      <c r="F235" s="39"/>
      <c r="G235" s="42" t="s">
        <v>361</v>
      </c>
      <c r="H235" s="43"/>
    </row>
    <row r="236" spans="1:8" ht="22.5" customHeight="1">
      <c r="A236" s="37"/>
      <c r="B236" s="38"/>
      <c r="C236" s="47"/>
      <c r="D236" s="66"/>
      <c r="E236" s="41"/>
      <c r="F236" s="41"/>
      <c r="G236" s="42"/>
      <c r="H236" s="43"/>
    </row>
    <row r="237" spans="1:8" ht="22.5" customHeight="1">
      <c r="A237" s="69" t="s">
        <v>2348</v>
      </c>
      <c r="B237" s="70"/>
      <c r="C237" s="70"/>
      <c r="D237" s="70"/>
      <c r="E237" s="70"/>
      <c r="F237" s="70"/>
      <c r="G237" s="71"/>
      <c r="H237" s="43"/>
    </row>
    <row r="238" spans="1:8" ht="22.5" customHeight="1">
      <c r="A238" s="37" t="s">
        <v>2339</v>
      </c>
      <c r="B238" s="38" t="s">
        <v>358</v>
      </c>
      <c r="C238" s="47"/>
      <c r="D238" s="66" t="s">
        <v>2340</v>
      </c>
      <c r="E238" s="41" t="s">
        <v>387</v>
      </c>
      <c r="F238" s="41"/>
      <c r="G238" s="42" t="s">
        <v>361</v>
      </c>
      <c r="H238" s="43" t="s">
        <v>2349</v>
      </c>
    </row>
    <row r="239" spans="1:8" ht="20">
      <c r="A239" s="37" t="s">
        <v>2339</v>
      </c>
      <c r="B239" s="38" t="s">
        <v>358</v>
      </c>
      <c r="C239" s="47"/>
      <c r="D239" s="66" t="s">
        <v>2350</v>
      </c>
      <c r="E239" s="41" t="s">
        <v>440</v>
      </c>
      <c r="F239" s="41" t="s">
        <v>2351</v>
      </c>
      <c r="G239" s="42" t="s">
        <v>361</v>
      </c>
      <c r="H239" s="43" t="s">
        <v>2352</v>
      </c>
    </row>
    <row r="240" spans="1:8" ht="22.5" customHeight="1">
      <c r="A240" s="37" t="s">
        <v>2339</v>
      </c>
      <c r="B240" s="38" t="s">
        <v>358</v>
      </c>
      <c r="C240" s="47"/>
      <c r="D240" s="66" t="s">
        <v>2342</v>
      </c>
      <c r="E240" s="41" t="s">
        <v>427</v>
      </c>
      <c r="F240" s="41" t="s">
        <v>2343</v>
      </c>
      <c r="G240" s="42" t="s">
        <v>361</v>
      </c>
      <c r="H240" s="43" t="s">
        <v>2353</v>
      </c>
    </row>
    <row r="241" spans="1:8" ht="20">
      <c r="A241" s="63" t="s">
        <v>1900</v>
      </c>
      <c r="B241" s="64" t="s">
        <v>358</v>
      </c>
      <c r="C241" s="68"/>
      <c r="D241" s="66" t="s">
        <v>1901</v>
      </c>
      <c r="E241" s="55" t="s">
        <v>360</v>
      </c>
      <c r="F241" s="67"/>
      <c r="G241" s="42" t="s">
        <v>361</v>
      </c>
      <c r="H241" s="43" t="s">
        <v>1902</v>
      </c>
    </row>
    <row r="242" spans="1:8" ht="61.4" customHeight="1">
      <c r="A242" s="63" t="s">
        <v>1900</v>
      </c>
      <c r="B242" s="64" t="s">
        <v>358</v>
      </c>
      <c r="C242" s="68"/>
      <c r="D242" s="66" t="s">
        <v>1910</v>
      </c>
      <c r="E242" s="55" t="s">
        <v>427</v>
      </c>
      <c r="F242" s="72" t="s">
        <v>1911</v>
      </c>
      <c r="G242" s="42" t="s">
        <v>361</v>
      </c>
      <c r="H242" s="43" t="s">
        <v>1912</v>
      </c>
    </row>
    <row r="243" spans="1:8" ht="22.5" customHeight="1">
      <c r="A243" s="63" t="s">
        <v>1900</v>
      </c>
      <c r="B243" s="64" t="s">
        <v>358</v>
      </c>
      <c r="C243" s="68"/>
      <c r="D243" s="66" t="s">
        <v>1918</v>
      </c>
      <c r="E243" s="55" t="s">
        <v>360</v>
      </c>
      <c r="F243" s="67"/>
      <c r="G243" s="42" t="s">
        <v>361</v>
      </c>
      <c r="H243" s="43" t="s">
        <v>1919</v>
      </c>
    </row>
    <row r="244" spans="1:8" ht="48" customHeight="1">
      <c r="A244" s="63" t="s">
        <v>1900</v>
      </c>
      <c r="B244" s="64" t="s">
        <v>362</v>
      </c>
      <c r="C244" s="68"/>
      <c r="D244" s="66" t="s">
        <v>1925</v>
      </c>
      <c r="E244" s="55" t="s">
        <v>427</v>
      </c>
      <c r="F244" s="72" t="s">
        <v>1926</v>
      </c>
      <c r="G244" s="42" t="s">
        <v>361</v>
      </c>
      <c r="H244" s="43" t="s">
        <v>1902</v>
      </c>
    </row>
    <row r="245" spans="1:8" ht="22.5" customHeight="1">
      <c r="A245" s="63" t="s">
        <v>1900</v>
      </c>
      <c r="B245" s="64" t="s">
        <v>362</v>
      </c>
      <c r="C245" s="68"/>
      <c r="D245" s="66" t="s">
        <v>1931</v>
      </c>
      <c r="E245" s="55" t="s">
        <v>360</v>
      </c>
      <c r="F245" s="67"/>
      <c r="G245" s="42" t="s">
        <v>361</v>
      </c>
      <c r="H245" s="76" t="s">
        <v>1902</v>
      </c>
    </row>
    <row r="246" spans="1:8" ht="22.5" customHeight="1">
      <c r="A246" s="63" t="s">
        <v>1900</v>
      </c>
      <c r="B246" s="64" t="s">
        <v>362</v>
      </c>
      <c r="C246" s="68"/>
      <c r="D246" s="66" t="s">
        <v>1934</v>
      </c>
      <c r="E246" s="55" t="s">
        <v>360</v>
      </c>
      <c r="F246" s="67"/>
      <c r="G246" s="42" t="s">
        <v>361</v>
      </c>
      <c r="H246" s="74" t="s">
        <v>1902</v>
      </c>
    </row>
    <row r="247" spans="1:8" ht="61.4" customHeight="1">
      <c r="A247" s="63" t="s">
        <v>1900</v>
      </c>
      <c r="B247" s="64" t="s">
        <v>362</v>
      </c>
      <c r="C247" s="68"/>
      <c r="D247" s="66" t="s">
        <v>1937</v>
      </c>
      <c r="E247" s="55" t="s">
        <v>427</v>
      </c>
      <c r="F247" s="72" t="s">
        <v>1911</v>
      </c>
      <c r="G247" s="42" t="s">
        <v>361</v>
      </c>
      <c r="H247" s="74" t="s">
        <v>1938</v>
      </c>
    </row>
    <row r="248" spans="1:8" ht="22.5" customHeight="1">
      <c r="A248" s="63" t="s">
        <v>1900</v>
      </c>
      <c r="B248" s="64" t="s">
        <v>362</v>
      </c>
      <c r="C248" s="68"/>
      <c r="D248" s="66" t="s">
        <v>1940</v>
      </c>
      <c r="E248" s="55" t="s">
        <v>360</v>
      </c>
      <c r="F248" s="67"/>
      <c r="G248" s="42" t="s">
        <v>361</v>
      </c>
      <c r="H248" s="75" t="s">
        <v>1941</v>
      </c>
    </row>
    <row r="249" spans="1:8" ht="22.5" customHeight="1">
      <c r="A249" s="63" t="s">
        <v>1900</v>
      </c>
      <c r="B249" s="64" t="s">
        <v>364</v>
      </c>
      <c r="C249" s="68"/>
      <c r="D249" s="66" t="s">
        <v>1943</v>
      </c>
      <c r="E249" s="55" t="s">
        <v>360</v>
      </c>
      <c r="F249" s="67"/>
      <c r="G249" s="42" t="s">
        <v>361</v>
      </c>
      <c r="H249" s="77" t="s">
        <v>1902</v>
      </c>
    </row>
    <row r="250" spans="1:8" ht="61.4" customHeight="1">
      <c r="A250" s="63" t="s">
        <v>1900</v>
      </c>
      <c r="B250" s="64" t="s">
        <v>364</v>
      </c>
      <c r="C250" s="68"/>
      <c r="D250" s="66" t="s">
        <v>1948</v>
      </c>
      <c r="E250" s="55" t="s">
        <v>427</v>
      </c>
      <c r="F250" s="72" t="s">
        <v>1911</v>
      </c>
      <c r="G250" s="42" t="s">
        <v>361</v>
      </c>
      <c r="H250" s="43" t="s">
        <v>1949</v>
      </c>
    </row>
    <row r="251" spans="1:8" ht="22.5" customHeight="1">
      <c r="A251" s="63" t="s">
        <v>1900</v>
      </c>
      <c r="B251" s="64" t="s">
        <v>364</v>
      </c>
      <c r="C251" s="68"/>
      <c r="D251" s="66" t="s">
        <v>1954</v>
      </c>
      <c r="E251" s="55" t="s">
        <v>360</v>
      </c>
      <c r="F251" s="67"/>
      <c r="G251" s="42" t="s">
        <v>361</v>
      </c>
      <c r="H251" s="75" t="s">
        <v>1955</v>
      </c>
    </row>
    <row r="252" spans="1:8" ht="22.5" customHeight="1">
      <c r="A252" s="63" t="s">
        <v>1900</v>
      </c>
      <c r="B252" s="64" t="s">
        <v>405</v>
      </c>
      <c r="C252" s="68"/>
      <c r="D252" s="66" t="s">
        <v>1957</v>
      </c>
      <c r="E252" s="55" t="s">
        <v>360</v>
      </c>
      <c r="F252" s="67"/>
      <c r="G252" s="42" t="s">
        <v>361</v>
      </c>
      <c r="H252" s="75" t="s">
        <v>1902</v>
      </c>
    </row>
    <row r="253" spans="1:8" ht="22.5" customHeight="1">
      <c r="A253" s="63" t="s">
        <v>1900</v>
      </c>
      <c r="B253" s="65" t="s">
        <v>405</v>
      </c>
      <c r="C253" s="65" t="s">
        <v>374</v>
      </c>
      <c r="D253" s="66" t="s">
        <v>1960</v>
      </c>
      <c r="E253" s="55" t="s">
        <v>360</v>
      </c>
      <c r="F253" s="67"/>
      <c r="G253" s="42" t="s">
        <v>361</v>
      </c>
      <c r="H253" s="75" t="s">
        <v>1902</v>
      </c>
    </row>
    <row r="254" spans="1:8" ht="22.5" customHeight="1">
      <c r="A254" s="63" t="s">
        <v>1900</v>
      </c>
      <c r="B254" s="65" t="s">
        <v>405</v>
      </c>
      <c r="C254" s="65" t="s">
        <v>376</v>
      </c>
      <c r="D254" s="66" t="s">
        <v>1967</v>
      </c>
      <c r="E254" s="55" t="s">
        <v>360</v>
      </c>
      <c r="F254" s="67"/>
      <c r="G254" s="42" t="s">
        <v>361</v>
      </c>
      <c r="H254" s="75" t="s">
        <v>1902</v>
      </c>
    </row>
    <row r="255" spans="1:8" ht="22.5" customHeight="1">
      <c r="A255" s="63" t="s">
        <v>1900</v>
      </c>
      <c r="B255" s="65" t="s">
        <v>405</v>
      </c>
      <c r="C255" s="65" t="s">
        <v>376</v>
      </c>
      <c r="D255" s="66" t="s">
        <v>1975</v>
      </c>
      <c r="E255" s="55" t="s">
        <v>360</v>
      </c>
      <c r="F255" s="67"/>
      <c r="G255" s="42" t="s">
        <v>361</v>
      </c>
      <c r="H255" s="75" t="s">
        <v>1902</v>
      </c>
    </row>
    <row r="256" spans="1:8" ht="22.5" customHeight="1">
      <c r="A256" s="63" t="s">
        <v>1900</v>
      </c>
      <c r="B256" s="65" t="s">
        <v>405</v>
      </c>
      <c r="C256" s="64" t="s">
        <v>378</v>
      </c>
      <c r="D256" s="66" t="s">
        <v>2345</v>
      </c>
      <c r="E256" s="55" t="s">
        <v>360</v>
      </c>
      <c r="F256" s="67"/>
      <c r="G256" s="42" t="s">
        <v>361</v>
      </c>
      <c r="H256" s="75" t="s">
        <v>1902</v>
      </c>
    </row>
    <row r="257" spans="1:8" ht="61.4" customHeight="1">
      <c r="A257" s="63" t="s">
        <v>1900</v>
      </c>
      <c r="B257" s="65" t="s">
        <v>405</v>
      </c>
      <c r="C257" s="68"/>
      <c r="D257" s="66" t="s">
        <v>1987</v>
      </c>
      <c r="E257" s="55" t="s">
        <v>427</v>
      </c>
      <c r="F257" s="72" t="s">
        <v>1911</v>
      </c>
      <c r="G257" s="42" t="s">
        <v>361</v>
      </c>
      <c r="H257" s="43" t="s">
        <v>1988</v>
      </c>
    </row>
    <row r="258" spans="1:8" ht="22.5" customHeight="1">
      <c r="A258" s="63" t="s">
        <v>1900</v>
      </c>
      <c r="B258" s="65" t="s">
        <v>405</v>
      </c>
      <c r="C258" s="68"/>
      <c r="D258" s="66" t="s">
        <v>1994</v>
      </c>
      <c r="E258" s="55" t="s">
        <v>360</v>
      </c>
      <c r="F258" s="67"/>
      <c r="G258" s="42" t="s">
        <v>361</v>
      </c>
      <c r="H258" s="75" t="s">
        <v>1995</v>
      </c>
    </row>
    <row r="259" spans="1:8" ht="22.5" customHeight="1">
      <c r="A259" s="63" t="s">
        <v>1900</v>
      </c>
      <c r="B259" s="64" t="s">
        <v>408</v>
      </c>
      <c r="C259" s="65" t="s">
        <v>374</v>
      </c>
      <c r="D259" s="66" t="s">
        <v>1999</v>
      </c>
      <c r="E259" s="55" t="s">
        <v>360</v>
      </c>
      <c r="F259" s="67"/>
      <c r="G259" s="42" t="s">
        <v>361</v>
      </c>
      <c r="H259" s="75" t="s">
        <v>1902</v>
      </c>
    </row>
    <row r="260" spans="1:8" ht="22.5" customHeight="1">
      <c r="A260" s="63" t="s">
        <v>1900</v>
      </c>
      <c r="B260" s="64" t="s">
        <v>408</v>
      </c>
      <c r="C260" s="65" t="s">
        <v>376</v>
      </c>
      <c r="D260" s="66" t="s">
        <v>2003</v>
      </c>
      <c r="E260" s="55" t="s">
        <v>360</v>
      </c>
      <c r="F260" s="67"/>
      <c r="G260" s="42" t="s">
        <v>361</v>
      </c>
      <c r="H260" s="75" t="s">
        <v>1902</v>
      </c>
    </row>
    <row r="261" spans="1:8" ht="22.5" customHeight="1">
      <c r="A261" s="63" t="s">
        <v>1900</v>
      </c>
      <c r="B261" s="64" t="s">
        <v>408</v>
      </c>
      <c r="C261" s="65" t="s">
        <v>376</v>
      </c>
      <c r="D261" s="66" t="s">
        <v>2009</v>
      </c>
      <c r="E261" s="55" t="s">
        <v>360</v>
      </c>
      <c r="F261" s="67"/>
      <c r="G261" s="42" t="s">
        <v>361</v>
      </c>
      <c r="H261" s="75" t="s">
        <v>1902</v>
      </c>
    </row>
    <row r="262" spans="1:8" ht="22.5" customHeight="1">
      <c r="A262" s="63" t="s">
        <v>1900</v>
      </c>
      <c r="B262" s="64" t="s">
        <v>408</v>
      </c>
      <c r="C262" s="65" t="s">
        <v>376</v>
      </c>
      <c r="D262" s="66" t="s">
        <v>2015</v>
      </c>
      <c r="E262" s="55" t="s">
        <v>360</v>
      </c>
      <c r="F262" s="67"/>
      <c r="G262" s="42" t="s">
        <v>361</v>
      </c>
      <c r="H262" s="75" t="s">
        <v>1902</v>
      </c>
    </row>
    <row r="263" spans="1:8" ht="22.5" customHeight="1">
      <c r="A263" s="63" t="s">
        <v>1900</v>
      </c>
      <c r="B263" s="64" t="s">
        <v>408</v>
      </c>
      <c r="C263" s="64" t="s">
        <v>378</v>
      </c>
      <c r="D263" s="66" t="s">
        <v>2021</v>
      </c>
      <c r="E263" s="55" t="s">
        <v>360</v>
      </c>
      <c r="F263" s="67"/>
      <c r="G263" s="42" t="s">
        <v>361</v>
      </c>
      <c r="H263" s="75" t="s">
        <v>1902</v>
      </c>
    </row>
    <row r="264" spans="1:8" ht="22.5" customHeight="1">
      <c r="A264" s="63" t="s">
        <v>1900</v>
      </c>
      <c r="B264" s="64" t="s">
        <v>408</v>
      </c>
      <c r="C264" s="65" t="s">
        <v>382</v>
      </c>
      <c r="D264" s="66" t="s">
        <v>2028</v>
      </c>
      <c r="E264" s="55" t="s">
        <v>360</v>
      </c>
      <c r="F264" s="67"/>
      <c r="G264" s="42" t="s">
        <v>361</v>
      </c>
      <c r="H264" s="75" t="s">
        <v>1902</v>
      </c>
    </row>
    <row r="265" spans="1:8" ht="61.4" customHeight="1">
      <c r="A265" s="63" t="s">
        <v>1900</v>
      </c>
      <c r="B265" s="64" t="s">
        <v>408</v>
      </c>
      <c r="C265" s="68"/>
      <c r="D265" s="66" t="s">
        <v>2036</v>
      </c>
      <c r="E265" s="55" t="s">
        <v>427</v>
      </c>
      <c r="F265" s="72" t="s">
        <v>1911</v>
      </c>
      <c r="G265" s="42" t="s">
        <v>361</v>
      </c>
      <c r="H265" s="43" t="s">
        <v>2037</v>
      </c>
    </row>
    <row r="266" spans="1:8" ht="22.5" customHeight="1">
      <c r="A266" s="63" t="s">
        <v>1900</v>
      </c>
      <c r="B266" s="64" t="s">
        <v>408</v>
      </c>
      <c r="C266" s="68"/>
      <c r="D266" s="66" t="s">
        <v>2043</v>
      </c>
      <c r="E266" s="55" t="s">
        <v>360</v>
      </c>
      <c r="F266" s="67"/>
      <c r="G266" s="42" t="s">
        <v>361</v>
      </c>
      <c r="H266" s="75" t="s">
        <v>2346</v>
      </c>
    </row>
    <row r="267" spans="1:8" ht="22.5" customHeight="1">
      <c r="A267" s="63" t="s">
        <v>1900</v>
      </c>
      <c r="B267" s="64" t="s">
        <v>410</v>
      </c>
      <c r="C267" s="68"/>
      <c r="D267" s="66" t="s">
        <v>2047</v>
      </c>
      <c r="E267" s="55" t="s">
        <v>360</v>
      </c>
      <c r="F267" s="67"/>
      <c r="G267" s="42" t="s">
        <v>361</v>
      </c>
      <c r="H267" s="75" t="s">
        <v>1902</v>
      </c>
    </row>
    <row r="268" spans="1:8" ht="22.5" customHeight="1">
      <c r="A268" s="63" t="s">
        <v>1900</v>
      </c>
      <c r="B268" s="64" t="s">
        <v>410</v>
      </c>
      <c r="C268" s="68"/>
      <c r="D268" s="66" t="s">
        <v>2053</v>
      </c>
      <c r="E268" s="55" t="s">
        <v>360</v>
      </c>
      <c r="F268" s="67"/>
      <c r="G268" s="42" t="s">
        <v>361</v>
      </c>
      <c r="H268" s="75" t="s">
        <v>1902</v>
      </c>
    </row>
    <row r="269" spans="1:8" ht="61.4" customHeight="1">
      <c r="A269" s="63" t="s">
        <v>1900</v>
      </c>
      <c r="B269" s="64" t="s">
        <v>410</v>
      </c>
      <c r="C269" s="68"/>
      <c r="D269" s="66" t="s">
        <v>2055</v>
      </c>
      <c r="E269" s="55" t="s">
        <v>427</v>
      </c>
      <c r="F269" s="72" t="s">
        <v>1911</v>
      </c>
      <c r="G269" s="42" t="s">
        <v>361</v>
      </c>
      <c r="H269" s="43" t="s">
        <v>2056</v>
      </c>
    </row>
    <row r="270" spans="1:8" ht="22.5" customHeight="1">
      <c r="A270" s="63" t="s">
        <v>1900</v>
      </c>
      <c r="B270" s="64" t="s">
        <v>410</v>
      </c>
      <c r="C270" s="68"/>
      <c r="D270" s="66" t="s">
        <v>2059</v>
      </c>
      <c r="E270" s="55" t="s">
        <v>360</v>
      </c>
      <c r="F270" s="67"/>
      <c r="G270" s="42" t="s">
        <v>361</v>
      </c>
      <c r="H270" s="75" t="s">
        <v>2060</v>
      </c>
    </row>
    <row r="271" spans="1:8" ht="61.4" customHeight="1">
      <c r="A271" s="63" t="s">
        <v>1900</v>
      </c>
      <c r="B271" s="64"/>
      <c r="C271" s="68"/>
      <c r="D271" s="66" t="s">
        <v>2061</v>
      </c>
      <c r="E271" s="55" t="s">
        <v>427</v>
      </c>
      <c r="F271" s="72" t="s">
        <v>1911</v>
      </c>
      <c r="G271" s="42" t="s">
        <v>361</v>
      </c>
      <c r="H271" s="43" t="s">
        <v>2062</v>
      </c>
    </row>
    <row r="272" spans="1:8" ht="22.5" customHeight="1">
      <c r="A272" s="63" t="s">
        <v>1900</v>
      </c>
      <c r="B272" s="64"/>
      <c r="C272" s="68"/>
      <c r="D272" s="66" t="s">
        <v>2066</v>
      </c>
      <c r="E272" s="55" t="s">
        <v>360</v>
      </c>
      <c r="F272" s="67"/>
      <c r="G272" s="42" t="s">
        <v>361</v>
      </c>
      <c r="H272" s="75" t="s">
        <v>2067</v>
      </c>
    </row>
    <row r="273" spans="1:8" ht="22.5" customHeight="1">
      <c r="A273" s="37" t="s">
        <v>2339</v>
      </c>
      <c r="B273" s="38" t="s">
        <v>362</v>
      </c>
      <c r="C273" s="47"/>
      <c r="D273" s="66" t="s">
        <v>2347</v>
      </c>
      <c r="E273" s="41" t="s">
        <v>360</v>
      </c>
      <c r="F273" s="39"/>
      <c r="G273" s="42" t="s">
        <v>361</v>
      </c>
      <c r="H273" s="43"/>
    </row>
    <row r="274" spans="1:8" ht="22.5" customHeight="1">
      <c r="A274" s="37" t="s">
        <v>2354</v>
      </c>
      <c r="B274" s="38" t="s">
        <v>358</v>
      </c>
      <c r="C274" s="52"/>
      <c r="D274" s="66" t="s">
        <v>2355</v>
      </c>
      <c r="E274" s="41" t="s">
        <v>427</v>
      </c>
      <c r="F274" s="44" t="s">
        <v>2356</v>
      </c>
      <c r="G274" s="42" t="s">
        <v>361</v>
      </c>
      <c r="H274" s="43" t="s">
        <v>2357</v>
      </c>
    </row>
    <row r="275" spans="1:8" ht="22.5" customHeight="1">
      <c r="A275" s="37" t="s">
        <v>2354</v>
      </c>
      <c r="B275" s="38" t="s">
        <v>358</v>
      </c>
      <c r="C275" s="52"/>
      <c r="D275" s="48" t="s">
        <v>2358</v>
      </c>
      <c r="E275" s="41" t="s">
        <v>360</v>
      </c>
      <c r="F275" s="39"/>
      <c r="G275" s="42" t="s">
        <v>361</v>
      </c>
      <c r="H275" s="43" t="s">
        <v>2359</v>
      </c>
    </row>
    <row r="276" spans="1:8" ht="22.5" customHeight="1">
      <c r="A276" s="37" t="s">
        <v>2354</v>
      </c>
      <c r="B276" s="38" t="s">
        <v>362</v>
      </c>
      <c r="C276" s="52"/>
      <c r="D276" s="48" t="s">
        <v>2360</v>
      </c>
      <c r="E276" s="41" t="s">
        <v>387</v>
      </c>
      <c r="F276" s="39"/>
      <c r="G276" s="42" t="s">
        <v>361</v>
      </c>
      <c r="H276" s="43" t="s">
        <v>2361</v>
      </c>
    </row>
    <row r="277" spans="1:8" ht="22.5" customHeight="1">
      <c r="A277" s="37" t="s">
        <v>2354</v>
      </c>
      <c r="B277" s="38" t="s">
        <v>358</v>
      </c>
      <c r="C277" s="52" t="s">
        <v>374</v>
      </c>
      <c r="D277" s="78" t="s">
        <v>2362</v>
      </c>
      <c r="E277" s="39" t="s">
        <v>2363</v>
      </c>
      <c r="F277" s="39"/>
      <c r="G277" s="41" t="s">
        <v>2315</v>
      </c>
      <c r="H277" s="43" t="s">
        <v>2364</v>
      </c>
    </row>
    <row r="278" spans="1:8" ht="35.9" customHeight="1">
      <c r="A278" s="37" t="s">
        <v>2354</v>
      </c>
      <c r="B278" s="38" t="s">
        <v>358</v>
      </c>
      <c r="C278" s="52" t="s">
        <v>376</v>
      </c>
      <c r="D278" s="66" t="s">
        <v>2365</v>
      </c>
      <c r="E278" s="39" t="s">
        <v>2363</v>
      </c>
      <c r="F278" s="39"/>
      <c r="G278" s="41" t="s">
        <v>2315</v>
      </c>
      <c r="H278" s="43" t="s">
        <v>2364</v>
      </c>
    </row>
    <row r="279" spans="1:8" ht="22.5" customHeight="1">
      <c r="A279" s="37" t="s">
        <v>2354</v>
      </c>
      <c r="B279" s="38" t="s">
        <v>358</v>
      </c>
      <c r="C279" s="52" t="s">
        <v>378</v>
      </c>
      <c r="D279" s="79" t="s">
        <v>2366</v>
      </c>
      <c r="E279" s="39" t="s">
        <v>2363</v>
      </c>
      <c r="F279" s="39"/>
      <c r="G279" s="41" t="s">
        <v>2315</v>
      </c>
      <c r="H279" s="43" t="s">
        <v>2364</v>
      </c>
    </row>
    <row r="280" spans="1:8" ht="22.5" customHeight="1">
      <c r="A280" s="37" t="s">
        <v>2354</v>
      </c>
      <c r="B280" s="38" t="s">
        <v>362</v>
      </c>
      <c r="C280" s="39"/>
      <c r="D280" s="40" t="s">
        <v>2367</v>
      </c>
      <c r="E280" s="49" t="s">
        <v>360</v>
      </c>
      <c r="F280" s="39"/>
      <c r="G280" s="42" t="s">
        <v>361</v>
      </c>
      <c r="H280" s="43"/>
    </row>
    <row r="281" spans="1:8" ht="35.9" customHeight="1">
      <c r="A281" s="37" t="s">
        <v>2368</v>
      </c>
      <c r="B281" s="38" t="s">
        <v>358</v>
      </c>
      <c r="C281" s="52"/>
      <c r="D281" s="48" t="s">
        <v>2369</v>
      </c>
      <c r="E281" s="49" t="s">
        <v>360</v>
      </c>
      <c r="F281" s="39"/>
      <c r="G281" s="42" t="s">
        <v>361</v>
      </c>
      <c r="H281" s="43"/>
    </row>
    <row r="282" spans="1:8" ht="22.5" customHeight="1">
      <c r="A282" s="37" t="s">
        <v>2368</v>
      </c>
      <c r="B282" s="38" t="s">
        <v>358</v>
      </c>
      <c r="C282" s="52" t="s">
        <v>374</v>
      </c>
      <c r="D282" s="48" t="s">
        <v>2370</v>
      </c>
      <c r="E282" s="49" t="s">
        <v>360</v>
      </c>
      <c r="F282" s="39"/>
      <c r="G282" s="42" t="s">
        <v>361</v>
      </c>
      <c r="H282" s="43"/>
    </row>
    <row r="283" spans="1:8" ht="22.5" customHeight="1">
      <c r="A283" s="37" t="s">
        <v>2368</v>
      </c>
      <c r="B283" s="38" t="s">
        <v>358</v>
      </c>
      <c r="C283" s="52" t="s">
        <v>376</v>
      </c>
      <c r="D283" s="48" t="s">
        <v>2371</v>
      </c>
      <c r="E283" s="49" t="s">
        <v>360</v>
      </c>
      <c r="F283" s="41"/>
      <c r="G283" s="42" t="s">
        <v>361</v>
      </c>
      <c r="H283" s="43"/>
    </row>
    <row r="284" spans="1:8" ht="22.5" customHeight="1">
      <c r="A284" s="37" t="s">
        <v>2368</v>
      </c>
      <c r="B284" s="38" t="s">
        <v>358</v>
      </c>
      <c r="C284" s="52" t="s">
        <v>378</v>
      </c>
      <c r="D284" s="48" t="s">
        <v>2372</v>
      </c>
      <c r="E284" s="49" t="s">
        <v>360</v>
      </c>
      <c r="F284" s="39"/>
      <c r="G284" s="42" t="s">
        <v>361</v>
      </c>
      <c r="H284" s="43"/>
    </row>
    <row r="285" spans="1:8" ht="22.5" customHeight="1">
      <c r="A285" s="37" t="s">
        <v>2368</v>
      </c>
      <c r="B285" s="38" t="s">
        <v>358</v>
      </c>
      <c r="C285" s="52" t="s">
        <v>382</v>
      </c>
      <c r="D285" s="48" t="s">
        <v>2373</v>
      </c>
      <c r="E285" s="49" t="s">
        <v>360</v>
      </c>
      <c r="F285" s="39"/>
      <c r="G285" s="42" t="s">
        <v>361</v>
      </c>
      <c r="H285" s="43"/>
    </row>
    <row r="286" spans="1:8" ht="22.5" customHeight="1">
      <c r="A286" s="37" t="s">
        <v>2368</v>
      </c>
      <c r="B286" s="38" t="s">
        <v>358</v>
      </c>
      <c r="C286" s="52" t="s">
        <v>740</v>
      </c>
      <c r="D286" s="48" t="s">
        <v>2374</v>
      </c>
      <c r="E286" s="49" t="s">
        <v>360</v>
      </c>
      <c r="F286" s="39"/>
      <c r="G286" s="42" t="s">
        <v>361</v>
      </c>
      <c r="H286" s="43"/>
    </row>
    <row r="287" spans="1:8" ht="22.5" customHeight="1">
      <c r="A287" s="47" t="s">
        <v>2368</v>
      </c>
      <c r="B287" s="38" t="s">
        <v>2375</v>
      </c>
      <c r="C287" s="38"/>
      <c r="D287" s="48" t="s">
        <v>2376</v>
      </c>
      <c r="E287" s="49" t="s">
        <v>367</v>
      </c>
      <c r="F287" s="42" t="s">
        <v>368</v>
      </c>
      <c r="G287" s="42" t="s">
        <v>361</v>
      </c>
      <c r="H287" s="43" t="s">
        <v>369</v>
      </c>
    </row>
    <row r="288" spans="1:8" ht="22.5" customHeight="1">
      <c r="A288" s="47" t="s">
        <v>2368</v>
      </c>
      <c r="B288" s="38" t="s">
        <v>2375</v>
      </c>
      <c r="C288" s="38"/>
      <c r="D288" s="48" t="s">
        <v>2377</v>
      </c>
      <c r="E288" s="49" t="s">
        <v>360</v>
      </c>
      <c r="F288" s="39"/>
      <c r="G288" s="42" t="s">
        <v>361</v>
      </c>
      <c r="H288" s="43"/>
    </row>
    <row r="289" spans="1:8" ht="22.5" customHeight="1">
      <c r="A289" s="37" t="s">
        <v>2378</v>
      </c>
      <c r="B289" s="38" t="s">
        <v>358</v>
      </c>
      <c r="C289" s="39"/>
      <c r="D289" s="48" t="s">
        <v>2379</v>
      </c>
      <c r="E289" s="41" t="s">
        <v>2363</v>
      </c>
      <c r="F289" s="44"/>
      <c r="G289" s="41" t="s">
        <v>2315</v>
      </c>
      <c r="H289" s="43" t="s">
        <v>1543</v>
      </c>
    </row>
    <row r="290" spans="1:8" ht="22.5" customHeight="1">
      <c r="A290" s="37" t="s">
        <v>2378</v>
      </c>
      <c r="B290" s="38" t="s">
        <v>362</v>
      </c>
      <c r="C290" s="47"/>
      <c r="D290" s="46" t="s">
        <v>2380</v>
      </c>
      <c r="E290" s="41" t="s">
        <v>367</v>
      </c>
      <c r="F290" s="42" t="s">
        <v>368</v>
      </c>
      <c r="G290" s="42" t="s">
        <v>361</v>
      </c>
      <c r="H290" s="43" t="s">
        <v>369</v>
      </c>
    </row>
    <row r="291" spans="1:8" ht="22.5" customHeight="1">
      <c r="A291" s="37" t="s">
        <v>2378</v>
      </c>
      <c r="B291" s="38" t="s">
        <v>362</v>
      </c>
      <c r="C291" s="52" t="s">
        <v>374</v>
      </c>
      <c r="D291" s="46" t="s">
        <v>2381</v>
      </c>
      <c r="E291" s="49" t="s">
        <v>360</v>
      </c>
      <c r="F291" s="39"/>
      <c r="G291" s="42" t="s">
        <v>361</v>
      </c>
      <c r="H291" s="43"/>
    </row>
    <row r="292" spans="1:8" ht="22.5" customHeight="1">
      <c r="A292" s="37" t="s">
        <v>2378</v>
      </c>
      <c r="B292" s="38" t="s">
        <v>362</v>
      </c>
      <c r="C292" s="52" t="s">
        <v>376</v>
      </c>
      <c r="D292" s="46" t="s">
        <v>2382</v>
      </c>
      <c r="E292" s="49" t="s">
        <v>360</v>
      </c>
      <c r="F292" s="51"/>
      <c r="G292" s="42" t="s">
        <v>361</v>
      </c>
      <c r="H292" s="43"/>
    </row>
    <row r="293" spans="1:8" ht="22.5" customHeight="1">
      <c r="A293" s="37" t="s">
        <v>2378</v>
      </c>
      <c r="B293" s="38" t="s">
        <v>362</v>
      </c>
      <c r="C293" s="38" t="s">
        <v>378</v>
      </c>
      <c r="D293" s="46" t="s">
        <v>2383</v>
      </c>
      <c r="E293" s="41" t="s">
        <v>2384</v>
      </c>
      <c r="F293" s="39"/>
      <c r="G293" s="42" t="s">
        <v>361</v>
      </c>
      <c r="H293" s="43"/>
    </row>
    <row r="294" spans="1:8" ht="48" customHeight="1">
      <c r="A294" s="37" t="s">
        <v>2378</v>
      </c>
      <c r="B294" s="38" t="s">
        <v>364</v>
      </c>
      <c r="C294" s="39"/>
      <c r="D294" s="48" t="s">
        <v>2385</v>
      </c>
      <c r="E294" s="49" t="s">
        <v>360</v>
      </c>
      <c r="F294" s="39"/>
      <c r="G294" s="42" t="s">
        <v>361</v>
      </c>
      <c r="H294" s="43"/>
    </row>
    <row r="295" spans="1:8" ht="22.5" customHeight="1">
      <c r="A295" s="37" t="s">
        <v>2378</v>
      </c>
      <c r="B295" s="38" t="s">
        <v>405</v>
      </c>
      <c r="C295" s="39"/>
      <c r="D295" s="48" t="s">
        <v>2386</v>
      </c>
      <c r="E295" s="41" t="s">
        <v>2330</v>
      </c>
      <c r="F295" s="39"/>
      <c r="G295" s="42" t="s">
        <v>361</v>
      </c>
      <c r="H295" s="43" t="s">
        <v>1543</v>
      </c>
    </row>
    <row r="296" spans="1:8" ht="22.5" customHeight="1">
      <c r="A296" s="37" t="s">
        <v>2378</v>
      </c>
      <c r="B296" s="38" t="s">
        <v>405</v>
      </c>
      <c r="C296" s="39"/>
      <c r="D296" s="48" t="s">
        <v>2387</v>
      </c>
      <c r="E296" s="41" t="s">
        <v>2330</v>
      </c>
      <c r="F296" s="39"/>
      <c r="G296" s="42" t="s">
        <v>361</v>
      </c>
      <c r="H296" s="43" t="s">
        <v>1543</v>
      </c>
    </row>
    <row r="297" spans="1:8" ht="22.5" customHeight="1">
      <c r="A297" s="37" t="s">
        <v>2378</v>
      </c>
      <c r="B297" s="38" t="s">
        <v>408</v>
      </c>
      <c r="C297" s="47"/>
      <c r="D297" s="48" t="s">
        <v>2388</v>
      </c>
      <c r="E297" s="49" t="s">
        <v>360</v>
      </c>
      <c r="F297" s="39"/>
      <c r="G297" s="42" t="s">
        <v>361</v>
      </c>
      <c r="H297" s="43"/>
    </row>
    <row r="298" spans="1:8" ht="22.5" customHeight="1">
      <c r="A298" s="37" t="s">
        <v>2389</v>
      </c>
      <c r="B298" s="38" t="s">
        <v>362</v>
      </c>
      <c r="C298" s="47"/>
      <c r="D298" s="48" t="s">
        <v>2390</v>
      </c>
      <c r="E298" s="80" t="s">
        <v>2391</v>
      </c>
      <c r="F298" s="41" t="s">
        <v>434</v>
      </c>
      <c r="G298" s="41"/>
      <c r="H298" s="43" t="s">
        <v>2392</v>
      </c>
    </row>
    <row r="299" spans="1:8" ht="22.5" customHeight="1">
      <c r="A299" s="37" t="s">
        <v>2389</v>
      </c>
      <c r="B299" s="38" t="s">
        <v>358</v>
      </c>
      <c r="C299" s="38" t="s">
        <v>374</v>
      </c>
      <c r="D299" s="66" t="s">
        <v>2393</v>
      </c>
      <c r="E299" s="41" t="s">
        <v>2363</v>
      </c>
      <c r="F299" s="39"/>
      <c r="G299" s="41" t="s">
        <v>2315</v>
      </c>
      <c r="H299" s="43" t="s">
        <v>2394</v>
      </c>
    </row>
    <row r="300" spans="1:8" ht="22.5" customHeight="1">
      <c r="A300" s="37" t="s">
        <v>2389</v>
      </c>
      <c r="B300" s="38" t="s">
        <v>358</v>
      </c>
      <c r="C300" s="38" t="s">
        <v>376</v>
      </c>
      <c r="D300" s="66" t="s">
        <v>2395</v>
      </c>
      <c r="E300" s="41" t="s">
        <v>2363</v>
      </c>
      <c r="F300" s="39"/>
      <c r="G300" s="41" t="s">
        <v>2315</v>
      </c>
      <c r="H300" s="43" t="s">
        <v>2394</v>
      </c>
    </row>
    <row r="301" spans="1:8" ht="35.9" customHeight="1">
      <c r="A301" s="37" t="s">
        <v>2389</v>
      </c>
      <c r="B301" s="38" t="s">
        <v>358</v>
      </c>
      <c r="C301" s="38" t="s">
        <v>378</v>
      </c>
      <c r="D301" s="48" t="s">
        <v>2396</v>
      </c>
      <c r="E301" s="41" t="s">
        <v>2363</v>
      </c>
      <c r="F301" s="39"/>
      <c r="G301" s="41" t="s">
        <v>2315</v>
      </c>
      <c r="H301" s="43" t="s">
        <v>2394</v>
      </c>
    </row>
    <row r="302" spans="1:8" ht="22.5" customHeight="1">
      <c r="A302" s="37" t="s">
        <v>2389</v>
      </c>
      <c r="B302" s="38" t="s">
        <v>358</v>
      </c>
      <c r="C302" s="38" t="s">
        <v>382</v>
      </c>
      <c r="D302" s="48" t="s">
        <v>2397</v>
      </c>
      <c r="E302" s="41" t="s">
        <v>2363</v>
      </c>
      <c r="F302" s="39"/>
      <c r="G302" s="41" t="s">
        <v>2315</v>
      </c>
      <c r="H302" s="43" t="s">
        <v>2394</v>
      </c>
    </row>
    <row r="303" spans="1:8" ht="22.5" customHeight="1">
      <c r="A303" s="37" t="s">
        <v>2389</v>
      </c>
      <c r="B303" s="38" t="s">
        <v>358</v>
      </c>
      <c r="C303" s="38" t="s">
        <v>740</v>
      </c>
      <c r="D303" s="48" t="s">
        <v>2398</v>
      </c>
      <c r="E303" s="41" t="s">
        <v>2363</v>
      </c>
      <c r="F303" s="39"/>
      <c r="G303" s="41" t="s">
        <v>2315</v>
      </c>
      <c r="H303" s="43" t="s">
        <v>2394</v>
      </c>
    </row>
    <row r="304" spans="1:8" ht="22.5" customHeight="1">
      <c r="A304" s="37" t="s">
        <v>2389</v>
      </c>
      <c r="B304" s="38" t="s">
        <v>358</v>
      </c>
      <c r="C304" s="38" t="s">
        <v>746</v>
      </c>
      <c r="D304" s="48" t="s">
        <v>2399</v>
      </c>
      <c r="E304" s="41" t="s">
        <v>2363</v>
      </c>
      <c r="F304" s="39"/>
      <c r="G304" s="41" t="s">
        <v>2315</v>
      </c>
      <c r="H304" s="43" t="s">
        <v>2394</v>
      </c>
    </row>
    <row r="305" spans="1:8" ht="22.5" customHeight="1">
      <c r="A305" s="37" t="s">
        <v>2389</v>
      </c>
      <c r="B305" s="38" t="s">
        <v>358</v>
      </c>
      <c r="C305" s="38" t="s">
        <v>1033</v>
      </c>
      <c r="D305" s="48" t="s">
        <v>2400</v>
      </c>
      <c r="E305" s="41" t="s">
        <v>2363</v>
      </c>
      <c r="F305" s="39"/>
      <c r="G305" s="41" t="s">
        <v>2315</v>
      </c>
      <c r="H305" s="43" t="s">
        <v>2394</v>
      </c>
    </row>
    <row r="306" spans="1:8" ht="20">
      <c r="A306" s="37" t="s">
        <v>2389</v>
      </c>
      <c r="B306" s="38" t="s">
        <v>358</v>
      </c>
      <c r="C306" s="38" t="s">
        <v>1040</v>
      </c>
      <c r="D306" s="48" t="s">
        <v>2401</v>
      </c>
      <c r="E306" s="41" t="s">
        <v>2363</v>
      </c>
      <c r="F306" s="39"/>
      <c r="G306" s="41" t="s">
        <v>2315</v>
      </c>
      <c r="H306" s="43" t="s">
        <v>2394</v>
      </c>
    </row>
    <row r="307" spans="1:8" ht="22.5" customHeight="1">
      <c r="A307" s="37" t="s">
        <v>2389</v>
      </c>
      <c r="B307" s="38" t="s">
        <v>364</v>
      </c>
      <c r="C307" s="38"/>
      <c r="D307" s="48" t="s">
        <v>2402</v>
      </c>
      <c r="E307" s="41" t="s">
        <v>367</v>
      </c>
      <c r="F307" s="42" t="s">
        <v>368</v>
      </c>
      <c r="G307" s="42" t="s">
        <v>361</v>
      </c>
      <c r="H307" s="43" t="s">
        <v>369</v>
      </c>
    </row>
    <row r="308" spans="1:8" ht="22.5" customHeight="1">
      <c r="A308" s="37" t="s">
        <v>2389</v>
      </c>
      <c r="B308" s="38" t="s">
        <v>364</v>
      </c>
      <c r="C308" s="47"/>
      <c r="D308" s="48" t="s">
        <v>2403</v>
      </c>
      <c r="E308" s="41" t="s">
        <v>360</v>
      </c>
      <c r="F308" s="39"/>
      <c r="G308" s="42" t="s">
        <v>361</v>
      </c>
      <c r="H308" s="43"/>
    </row>
    <row r="309" spans="1:8" ht="22.5" customHeight="1">
      <c r="A309" s="37" t="s">
        <v>2404</v>
      </c>
      <c r="B309" s="38" t="s">
        <v>358</v>
      </c>
      <c r="C309" s="47"/>
      <c r="D309" s="66" t="s">
        <v>2405</v>
      </c>
      <c r="E309" s="41" t="s">
        <v>387</v>
      </c>
      <c r="F309" s="41"/>
      <c r="G309" s="42" t="s">
        <v>361</v>
      </c>
      <c r="H309" s="43" t="s">
        <v>2406</v>
      </c>
    </row>
    <row r="310" spans="1:8" ht="22.5" customHeight="1">
      <c r="A310" s="37" t="s">
        <v>2404</v>
      </c>
      <c r="B310" s="38" t="s">
        <v>358</v>
      </c>
      <c r="C310" s="47"/>
      <c r="D310" s="66" t="s">
        <v>2407</v>
      </c>
      <c r="E310" s="41" t="s">
        <v>387</v>
      </c>
      <c r="F310" s="41"/>
      <c r="G310" s="42" t="s">
        <v>361</v>
      </c>
      <c r="H310" s="43" t="s">
        <v>2408</v>
      </c>
    </row>
    <row r="311" spans="1:8" ht="22.5" customHeight="1">
      <c r="A311" s="37" t="s">
        <v>2404</v>
      </c>
      <c r="B311" s="38" t="s">
        <v>358</v>
      </c>
      <c r="C311" s="47"/>
      <c r="D311" s="66" t="s">
        <v>2409</v>
      </c>
      <c r="E311" s="41" t="s">
        <v>367</v>
      </c>
      <c r="F311" s="42" t="s">
        <v>368</v>
      </c>
      <c r="G311" s="42" t="s">
        <v>361</v>
      </c>
      <c r="H311" s="43" t="s">
        <v>369</v>
      </c>
    </row>
    <row r="312" spans="1:8" ht="22.5" customHeight="1">
      <c r="A312" s="37" t="s">
        <v>2404</v>
      </c>
      <c r="B312" s="38" t="s">
        <v>358</v>
      </c>
      <c r="C312" s="47"/>
      <c r="D312" s="48" t="s">
        <v>2410</v>
      </c>
      <c r="E312" s="55" t="s">
        <v>390</v>
      </c>
      <c r="F312" s="39"/>
      <c r="G312" s="42" t="s">
        <v>361</v>
      </c>
      <c r="H312" s="43" t="s">
        <v>2411</v>
      </c>
    </row>
    <row r="313" spans="1:8" ht="35.9" customHeight="1">
      <c r="A313" s="37" t="s">
        <v>2404</v>
      </c>
      <c r="B313" s="38" t="s">
        <v>362</v>
      </c>
      <c r="C313" s="47"/>
      <c r="D313" s="66" t="s">
        <v>2412</v>
      </c>
      <c r="E313" s="41" t="s">
        <v>367</v>
      </c>
      <c r="F313" s="42" t="s">
        <v>368</v>
      </c>
      <c r="G313" s="42" t="s">
        <v>361</v>
      </c>
      <c r="H313" s="43" t="s">
        <v>2413</v>
      </c>
    </row>
    <row r="314" spans="1:8" ht="20">
      <c r="A314" s="37" t="s">
        <v>2404</v>
      </c>
      <c r="B314" s="38" t="s">
        <v>362</v>
      </c>
      <c r="C314" s="38"/>
      <c r="D314" s="46" t="s">
        <v>2414</v>
      </c>
      <c r="E314" s="41" t="s">
        <v>360</v>
      </c>
      <c r="F314" s="39"/>
      <c r="G314" s="42" t="s">
        <v>361</v>
      </c>
      <c r="H314" s="43" t="s">
        <v>2415</v>
      </c>
    </row>
    <row r="315" spans="1:8" ht="22.5" customHeight="1">
      <c r="A315" s="37" t="s">
        <v>2404</v>
      </c>
      <c r="B315" s="38" t="s">
        <v>364</v>
      </c>
      <c r="C315" s="47"/>
      <c r="D315" s="48" t="s">
        <v>2416</v>
      </c>
      <c r="E315" s="41" t="s">
        <v>360</v>
      </c>
      <c r="F315" s="41"/>
      <c r="G315" s="42" t="s">
        <v>361</v>
      </c>
      <c r="H315" s="43"/>
    </row>
    <row r="316" spans="1:8" ht="22.5" customHeight="1">
      <c r="A316" s="37" t="s">
        <v>2404</v>
      </c>
      <c r="B316" s="38" t="s">
        <v>364</v>
      </c>
      <c r="C316" s="47"/>
      <c r="D316" s="48" t="s">
        <v>2417</v>
      </c>
      <c r="E316" s="41" t="s">
        <v>360</v>
      </c>
      <c r="F316" s="39"/>
      <c r="G316" s="42" t="s">
        <v>361</v>
      </c>
      <c r="H316" s="43"/>
    </row>
    <row r="317" spans="1:8" ht="22.5" customHeight="1">
      <c r="A317" s="37" t="s">
        <v>2404</v>
      </c>
      <c r="B317" s="38" t="s">
        <v>405</v>
      </c>
      <c r="C317" s="39"/>
      <c r="D317" s="48" t="s">
        <v>2418</v>
      </c>
      <c r="E317" s="41" t="s">
        <v>360</v>
      </c>
      <c r="F317" s="39"/>
      <c r="G317" s="42" t="s">
        <v>361</v>
      </c>
      <c r="H317" s="43"/>
    </row>
    <row r="318" spans="1:8" ht="22.5" customHeight="1">
      <c r="A318" s="37" t="s">
        <v>2419</v>
      </c>
      <c r="B318" s="38" t="s">
        <v>358</v>
      </c>
      <c r="C318" s="47"/>
      <c r="D318" s="48" t="s">
        <v>2420</v>
      </c>
      <c r="E318" s="41" t="s">
        <v>387</v>
      </c>
      <c r="F318" s="41"/>
      <c r="G318" s="42" t="s">
        <v>361</v>
      </c>
      <c r="H318" s="43" t="s">
        <v>2421</v>
      </c>
    </row>
    <row r="319" spans="1:8" ht="22.5" customHeight="1">
      <c r="A319" s="37" t="s">
        <v>2419</v>
      </c>
      <c r="B319" s="38" t="s">
        <v>358</v>
      </c>
      <c r="C319" s="47"/>
      <c r="D319" s="48" t="s">
        <v>2422</v>
      </c>
      <c r="E319" s="41" t="s">
        <v>2330</v>
      </c>
      <c r="F319" s="41"/>
      <c r="G319" s="42" t="s">
        <v>361</v>
      </c>
      <c r="H319" s="43" t="s">
        <v>2423</v>
      </c>
    </row>
    <row r="320" spans="1:8" ht="22.5" customHeight="1">
      <c r="A320" s="37" t="s">
        <v>2419</v>
      </c>
      <c r="B320" s="38" t="s">
        <v>362</v>
      </c>
      <c r="C320" s="47"/>
      <c r="D320" s="48" t="s">
        <v>2424</v>
      </c>
      <c r="E320" s="41" t="s">
        <v>360</v>
      </c>
      <c r="F320" s="39"/>
      <c r="G320" s="42" t="s">
        <v>361</v>
      </c>
      <c r="H320" s="43"/>
    </row>
    <row r="321" spans="1:8" ht="22.5" customHeight="1">
      <c r="A321" s="37" t="s">
        <v>2419</v>
      </c>
      <c r="B321" s="38" t="s">
        <v>364</v>
      </c>
      <c r="C321" s="47"/>
      <c r="D321" s="48" t="s">
        <v>2425</v>
      </c>
      <c r="E321" s="41" t="s">
        <v>360</v>
      </c>
      <c r="F321" s="41"/>
      <c r="G321" s="42" t="s">
        <v>361</v>
      </c>
      <c r="H321" s="43"/>
    </row>
    <row r="322" spans="1:8" ht="22.5" customHeight="1">
      <c r="A322" s="37" t="s">
        <v>2419</v>
      </c>
      <c r="B322" s="38" t="s">
        <v>405</v>
      </c>
      <c r="C322" s="38"/>
      <c r="D322" s="46" t="s">
        <v>2426</v>
      </c>
      <c r="E322" s="41" t="s">
        <v>360</v>
      </c>
      <c r="F322" s="39"/>
      <c r="G322" s="42" t="s">
        <v>361</v>
      </c>
      <c r="H322" s="43"/>
    </row>
    <row r="323" spans="1:8" ht="22.5" customHeight="1">
      <c r="A323" s="37" t="s">
        <v>2427</v>
      </c>
      <c r="B323" s="38" t="s">
        <v>358</v>
      </c>
      <c r="C323" s="39"/>
      <c r="D323" s="48" t="s">
        <v>2428</v>
      </c>
      <c r="E323" s="41" t="s">
        <v>493</v>
      </c>
      <c r="F323" s="41"/>
      <c r="G323" s="42" t="s">
        <v>361</v>
      </c>
      <c r="H323" s="43"/>
    </row>
    <row r="324" spans="1:8" ht="22.5" customHeight="1">
      <c r="A324" s="37" t="s">
        <v>2427</v>
      </c>
      <c r="B324" s="64" t="s">
        <v>362</v>
      </c>
      <c r="C324" s="39"/>
      <c r="D324" s="66" t="s">
        <v>2429</v>
      </c>
      <c r="E324" s="41" t="s">
        <v>493</v>
      </c>
      <c r="F324" s="41"/>
      <c r="G324" s="42" t="s">
        <v>361</v>
      </c>
      <c r="H324" s="43"/>
    </row>
    <row r="325" spans="1:8" ht="22.5" customHeight="1">
      <c r="A325" s="37" t="s">
        <v>2427</v>
      </c>
      <c r="B325" s="64" t="s">
        <v>364</v>
      </c>
      <c r="C325" s="47"/>
      <c r="D325" s="48" t="s">
        <v>2430</v>
      </c>
      <c r="E325" s="41" t="s">
        <v>493</v>
      </c>
      <c r="F325" s="41"/>
      <c r="G325" s="42" t="s">
        <v>361</v>
      </c>
      <c r="H325" s="43"/>
    </row>
    <row r="326" spans="1:8" ht="22.5" customHeight="1">
      <c r="A326" s="37" t="s">
        <v>2431</v>
      </c>
      <c r="B326" s="38" t="s">
        <v>358</v>
      </c>
      <c r="C326" s="39"/>
      <c r="D326" s="48" t="s">
        <v>2432</v>
      </c>
      <c r="E326" s="41" t="s">
        <v>360</v>
      </c>
      <c r="F326" s="41"/>
      <c r="G326" s="42" t="s">
        <v>361</v>
      </c>
      <c r="H326" s="43"/>
    </row>
    <row r="327" spans="1:8" ht="22.5" customHeight="1">
      <c r="A327" s="37" t="s">
        <v>2431</v>
      </c>
      <c r="B327" s="38" t="s">
        <v>362</v>
      </c>
      <c r="C327" s="39"/>
      <c r="D327" s="48" t="s">
        <v>2433</v>
      </c>
      <c r="E327" s="41" t="s">
        <v>360</v>
      </c>
      <c r="F327" s="41"/>
      <c r="G327" s="42" t="s">
        <v>361</v>
      </c>
      <c r="H327" s="43"/>
    </row>
    <row r="328" spans="1:8" ht="22.5" customHeight="1">
      <c r="A328" s="37" t="s">
        <v>2434</v>
      </c>
      <c r="B328" s="38" t="s">
        <v>358</v>
      </c>
      <c r="C328" s="39"/>
      <c r="D328" s="66" t="s">
        <v>2435</v>
      </c>
      <c r="E328" s="41" t="s">
        <v>2330</v>
      </c>
      <c r="F328" s="41"/>
      <c r="G328" s="42" t="s">
        <v>361</v>
      </c>
      <c r="H328" s="43" t="s">
        <v>1543</v>
      </c>
    </row>
    <row r="329" spans="1:8" ht="22.5" customHeight="1">
      <c r="A329" s="37" t="s">
        <v>2434</v>
      </c>
      <c r="B329" s="38" t="s">
        <v>362</v>
      </c>
      <c r="C329" s="39"/>
      <c r="D329" s="48" t="s">
        <v>2436</v>
      </c>
      <c r="E329" s="41" t="s">
        <v>493</v>
      </c>
      <c r="F329" s="81"/>
      <c r="G329" s="42" t="s">
        <v>361</v>
      </c>
      <c r="H329" s="43"/>
    </row>
    <row r="330" spans="1:8" ht="22.5" customHeight="1">
      <c r="A330" s="37" t="s">
        <v>2434</v>
      </c>
      <c r="B330" s="38" t="s">
        <v>364</v>
      </c>
      <c r="C330" s="39"/>
      <c r="D330" s="48" t="s">
        <v>2437</v>
      </c>
      <c r="E330" s="41" t="s">
        <v>493</v>
      </c>
      <c r="F330" s="44"/>
      <c r="G330" s="42" t="s">
        <v>361</v>
      </c>
      <c r="H330" s="43"/>
    </row>
    <row r="331" spans="1:8" ht="22.5" customHeight="1">
      <c r="A331" s="37" t="s">
        <v>2438</v>
      </c>
      <c r="B331" s="38" t="s">
        <v>358</v>
      </c>
      <c r="C331" s="39"/>
      <c r="D331" s="48" t="s">
        <v>2439</v>
      </c>
      <c r="E331" s="41" t="s">
        <v>390</v>
      </c>
      <c r="F331" s="41"/>
      <c r="G331" s="42" t="s">
        <v>361</v>
      </c>
      <c r="H331" s="43" t="s">
        <v>1578</v>
      </c>
    </row>
    <row r="332" spans="1:8" ht="22.5" customHeight="1">
      <c r="A332" s="37" t="s">
        <v>2438</v>
      </c>
      <c r="B332" s="38" t="s">
        <v>358</v>
      </c>
      <c r="C332" s="39"/>
      <c r="D332" s="48" t="s">
        <v>2440</v>
      </c>
      <c r="E332" s="41" t="s">
        <v>2441</v>
      </c>
      <c r="F332" s="41"/>
      <c r="G332" s="42" t="s">
        <v>361</v>
      </c>
      <c r="H332" s="43" t="s">
        <v>1543</v>
      </c>
    </row>
    <row r="333" spans="1:8" ht="22.5" customHeight="1">
      <c r="A333" s="37" t="s">
        <v>2438</v>
      </c>
      <c r="B333" s="38" t="s">
        <v>362</v>
      </c>
      <c r="C333" s="39"/>
      <c r="D333" s="48" t="s">
        <v>2442</v>
      </c>
      <c r="E333" s="41" t="s">
        <v>360</v>
      </c>
      <c r="F333" s="41"/>
      <c r="G333" s="42" t="s">
        <v>361</v>
      </c>
      <c r="H333" s="43"/>
    </row>
    <row r="334" spans="1:8" ht="22.5" customHeight="1">
      <c r="A334" s="63" t="s">
        <v>2443</v>
      </c>
      <c r="B334" s="64" t="s">
        <v>358</v>
      </c>
      <c r="C334" s="67"/>
      <c r="D334" s="66" t="s">
        <v>2444</v>
      </c>
      <c r="E334" s="55" t="s">
        <v>2445</v>
      </c>
      <c r="F334" s="55"/>
      <c r="G334" s="42" t="s">
        <v>361</v>
      </c>
      <c r="H334" s="43" t="s">
        <v>2446</v>
      </c>
    </row>
    <row r="335" spans="1:8" ht="34.5" customHeight="1">
      <c r="A335" s="63" t="s">
        <v>2443</v>
      </c>
      <c r="B335" s="64" t="s">
        <v>358</v>
      </c>
      <c r="C335" s="67"/>
      <c r="D335" s="66" t="s">
        <v>2447</v>
      </c>
      <c r="E335" s="55" t="s">
        <v>390</v>
      </c>
      <c r="F335" s="55"/>
      <c r="G335" s="42" t="s">
        <v>361</v>
      </c>
      <c r="H335" s="43" t="s">
        <v>2448</v>
      </c>
    </row>
    <row r="336" spans="1:8" ht="22.5" customHeight="1">
      <c r="A336" s="63" t="s">
        <v>2443</v>
      </c>
      <c r="B336" s="64" t="s">
        <v>358</v>
      </c>
      <c r="C336" s="67"/>
      <c r="D336" s="66" t="s">
        <v>2449</v>
      </c>
      <c r="E336" s="55" t="s">
        <v>2330</v>
      </c>
      <c r="F336" s="55"/>
      <c r="G336" s="42" t="s">
        <v>361</v>
      </c>
      <c r="H336" s="43" t="s">
        <v>2450</v>
      </c>
    </row>
    <row r="337" spans="1:8" ht="22.5" customHeight="1">
      <c r="A337" s="63" t="s">
        <v>2443</v>
      </c>
      <c r="B337" s="64" t="s">
        <v>362</v>
      </c>
      <c r="C337" s="67"/>
      <c r="D337" s="66" t="s">
        <v>2451</v>
      </c>
      <c r="E337" s="55" t="s">
        <v>2445</v>
      </c>
      <c r="F337" s="55"/>
      <c r="G337" s="42" t="s">
        <v>361</v>
      </c>
      <c r="H337" s="43" t="s">
        <v>2452</v>
      </c>
    </row>
    <row r="338" spans="1:8" ht="22.5" customHeight="1">
      <c r="A338" s="63" t="s">
        <v>2443</v>
      </c>
      <c r="B338" s="64" t="s">
        <v>362</v>
      </c>
      <c r="C338" s="68"/>
      <c r="D338" s="66" t="s">
        <v>2453</v>
      </c>
      <c r="E338" s="55" t="s">
        <v>390</v>
      </c>
      <c r="F338" s="55"/>
      <c r="G338" s="42" t="s">
        <v>361</v>
      </c>
      <c r="H338" s="43" t="s">
        <v>2454</v>
      </c>
    </row>
    <row r="339" spans="1:8" ht="22.5" customHeight="1">
      <c r="A339" s="63" t="s">
        <v>2443</v>
      </c>
      <c r="B339" s="64" t="s">
        <v>362</v>
      </c>
      <c r="C339" s="68"/>
      <c r="D339" s="66" t="s">
        <v>2455</v>
      </c>
      <c r="E339" s="55" t="s">
        <v>2330</v>
      </c>
      <c r="F339" s="55"/>
      <c r="G339" s="42" t="s">
        <v>361</v>
      </c>
      <c r="H339" s="43" t="s">
        <v>2454</v>
      </c>
    </row>
    <row r="340" spans="1:8" ht="22.5" customHeight="1">
      <c r="A340" s="63" t="s">
        <v>2443</v>
      </c>
      <c r="B340" s="64" t="s">
        <v>364</v>
      </c>
      <c r="C340" s="67"/>
      <c r="D340" s="66" t="s">
        <v>2456</v>
      </c>
      <c r="E340" s="55" t="s">
        <v>2445</v>
      </c>
      <c r="F340" s="55"/>
      <c r="G340" s="42" t="s">
        <v>361</v>
      </c>
      <c r="H340" s="43" t="s">
        <v>2457</v>
      </c>
    </row>
    <row r="341" spans="1:8" ht="22.5" customHeight="1">
      <c r="A341" s="63" t="s">
        <v>2443</v>
      </c>
      <c r="B341" s="64" t="s">
        <v>364</v>
      </c>
      <c r="C341" s="68"/>
      <c r="D341" s="66" t="s">
        <v>2458</v>
      </c>
      <c r="E341" s="55" t="s">
        <v>390</v>
      </c>
      <c r="F341" s="55"/>
      <c r="G341" s="42" t="s">
        <v>361</v>
      </c>
      <c r="H341" s="43" t="s">
        <v>2459</v>
      </c>
    </row>
    <row r="342" spans="1:8" ht="22.5" customHeight="1">
      <c r="A342" s="63" t="s">
        <v>2443</v>
      </c>
      <c r="B342" s="64" t="s">
        <v>364</v>
      </c>
      <c r="C342" s="68"/>
      <c r="D342" s="66" t="s">
        <v>2460</v>
      </c>
      <c r="E342" s="55" t="s">
        <v>2330</v>
      </c>
      <c r="F342" s="55"/>
      <c r="G342" s="42" t="s">
        <v>361</v>
      </c>
      <c r="H342" s="43" t="s">
        <v>2461</v>
      </c>
    </row>
    <row r="343" spans="1:8" ht="34.5" customHeight="1">
      <c r="A343" s="63" t="s">
        <v>2443</v>
      </c>
      <c r="B343" s="64" t="s">
        <v>364</v>
      </c>
      <c r="C343" s="68"/>
      <c r="D343" s="66" t="s">
        <v>2462</v>
      </c>
      <c r="E343" s="55" t="s">
        <v>360</v>
      </c>
      <c r="F343" s="55"/>
      <c r="G343" s="42" t="s">
        <v>361</v>
      </c>
      <c r="H343" s="43"/>
    </row>
    <row r="344" spans="1:8" ht="22.5" customHeight="1">
      <c r="A344" s="63" t="s">
        <v>2443</v>
      </c>
      <c r="B344" s="64" t="s">
        <v>405</v>
      </c>
      <c r="C344" s="68"/>
      <c r="D344" s="66" t="s">
        <v>2463</v>
      </c>
      <c r="E344" s="55" t="s">
        <v>390</v>
      </c>
      <c r="F344" s="55"/>
      <c r="G344" s="42" t="s">
        <v>361</v>
      </c>
      <c r="H344" s="43" t="s">
        <v>2448</v>
      </c>
    </row>
    <row r="345" spans="1:8" ht="22.5" customHeight="1">
      <c r="A345" s="63" t="s">
        <v>2443</v>
      </c>
      <c r="B345" s="64" t="s">
        <v>405</v>
      </c>
      <c r="C345" s="68"/>
      <c r="D345" s="66" t="s">
        <v>2464</v>
      </c>
      <c r="E345" s="55" t="s">
        <v>2330</v>
      </c>
      <c r="F345" s="55"/>
      <c r="G345" s="42" t="s">
        <v>361</v>
      </c>
      <c r="H345" s="43" t="s">
        <v>2450</v>
      </c>
    </row>
    <row r="346" spans="1:8" ht="22.5" customHeight="1">
      <c r="A346" s="63" t="s">
        <v>2443</v>
      </c>
      <c r="B346" s="64" t="s">
        <v>408</v>
      </c>
      <c r="C346" s="68"/>
      <c r="D346" s="66" t="s">
        <v>2465</v>
      </c>
      <c r="E346" s="55" t="s">
        <v>390</v>
      </c>
      <c r="F346" s="55"/>
      <c r="G346" s="42" t="s">
        <v>361</v>
      </c>
      <c r="H346" s="43" t="s">
        <v>2454</v>
      </c>
    </row>
    <row r="347" spans="1:8" ht="22.5" customHeight="1">
      <c r="A347" s="63" t="s">
        <v>2443</v>
      </c>
      <c r="B347" s="64" t="s">
        <v>408</v>
      </c>
      <c r="C347" s="68"/>
      <c r="D347" s="66" t="s">
        <v>2466</v>
      </c>
      <c r="E347" s="55" t="s">
        <v>2330</v>
      </c>
      <c r="F347" s="55"/>
      <c r="G347" s="42" t="s">
        <v>361</v>
      </c>
      <c r="H347" s="43" t="s">
        <v>2454</v>
      </c>
    </row>
    <row r="348" spans="1:8" ht="22.5" customHeight="1">
      <c r="A348" s="37" t="s">
        <v>2467</v>
      </c>
      <c r="B348" s="38" t="s">
        <v>358</v>
      </c>
      <c r="C348" s="39"/>
      <c r="D348" s="48" t="s">
        <v>2468</v>
      </c>
      <c r="E348" s="41" t="s">
        <v>390</v>
      </c>
      <c r="F348" s="41"/>
      <c r="G348" s="42" t="s">
        <v>361</v>
      </c>
      <c r="H348" s="43" t="s">
        <v>1578</v>
      </c>
    </row>
    <row r="349" spans="1:8" ht="22.5" customHeight="1">
      <c r="A349" s="37" t="s">
        <v>2467</v>
      </c>
      <c r="B349" s="38" t="s">
        <v>358</v>
      </c>
      <c r="C349" s="39"/>
      <c r="D349" s="48" t="s">
        <v>2469</v>
      </c>
      <c r="E349" s="41" t="s">
        <v>493</v>
      </c>
      <c r="F349" s="41"/>
      <c r="G349" s="42" t="s">
        <v>361</v>
      </c>
      <c r="H349" s="43"/>
    </row>
    <row r="350" spans="1:8" ht="22.5" customHeight="1">
      <c r="A350" s="37" t="s">
        <v>2467</v>
      </c>
      <c r="B350" s="38" t="s">
        <v>362</v>
      </c>
      <c r="C350" s="47"/>
      <c r="D350" s="48" t="s">
        <v>2470</v>
      </c>
      <c r="E350" s="41" t="s">
        <v>390</v>
      </c>
      <c r="F350" s="41"/>
      <c r="G350" s="42" t="s">
        <v>361</v>
      </c>
      <c r="H350" s="43" t="s">
        <v>1578</v>
      </c>
    </row>
    <row r="351" spans="1:8" ht="33.75" customHeight="1">
      <c r="A351" s="37" t="s">
        <v>2467</v>
      </c>
      <c r="B351" s="38" t="s">
        <v>364</v>
      </c>
      <c r="C351" s="47"/>
      <c r="D351" s="48" t="s">
        <v>2471</v>
      </c>
      <c r="E351" s="41" t="s">
        <v>390</v>
      </c>
      <c r="F351" s="41"/>
      <c r="G351" s="42" t="s">
        <v>361</v>
      </c>
      <c r="H351" s="43" t="s">
        <v>1578</v>
      </c>
    </row>
    <row r="352" spans="1:8" ht="35.9" customHeight="1">
      <c r="A352" s="37" t="s">
        <v>2467</v>
      </c>
      <c r="B352" s="38" t="s">
        <v>405</v>
      </c>
      <c r="C352" s="47"/>
      <c r="D352" s="48" t="s">
        <v>2472</v>
      </c>
      <c r="E352" s="41" t="s">
        <v>493</v>
      </c>
      <c r="F352" s="39"/>
      <c r="G352" s="42" t="s">
        <v>361</v>
      </c>
      <c r="H352" s="43"/>
    </row>
    <row r="353" spans="1:8" ht="35.9" customHeight="1">
      <c r="A353" s="37" t="s">
        <v>2473</v>
      </c>
      <c r="B353" s="38" t="s">
        <v>358</v>
      </c>
      <c r="C353" s="39"/>
      <c r="D353" s="48" t="s">
        <v>2474</v>
      </c>
      <c r="E353" s="41" t="s">
        <v>390</v>
      </c>
      <c r="F353" s="41"/>
      <c r="G353" s="42" t="s">
        <v>361</v>
      </c>
      <c r="H353" s="43" t="s">
        <v>1578</v>
      </c>
    </row>
    <row r="354" spans="1:8" ht="35.9" customHeight="1">
      <c r="A354" s="37" t="s">
        <v>2473</v>
      </c>
      <c r="B354" s="38" t="s">
        <v>358</v>
      </c>
      <c r="C354" s="39"/>
      <c r="D354" s="48" t="s">
        <v>2475</v>
      </c>
      <c r="E354" s="41" t="s">
        <v>390</v>
      </c>
      <c r="F354" s="41"/>
      <c r="G354" s="42" t="s">
        <v>361</v>
      </c>
      <c r="H354" s="43" t="s">
        <v>1578</v>
      </c>
    </row>
    <row r="355" spans="1:8" ht="22.5" customHeight="1">
      <c r="A355" s="37" t="s">
        <v>2473</v>
      </c>
      <c r="B355" s="38" t="s">
        <v>362</v>
      </c>
      <c r="C355" s="47"/>
      <c r="D355" s="48" t="s">
        <v>2476</v>
      </c>
      <c r="E355" s="41" t="s">
        <v>493</v>
      </c>
      <c r="F355" s="39"/>
      <c r="G355" s="42" t="s">
        <v>361</v>
      </c>
      <c r="H355" s="43"/>
    </row>
    <row r="356" spans="1:8" ht="22.5" customHeight="1">
      <c r="A356" s="37" t="s">
        <v>2477</v>
      </c>
      <c r="B356" s="38" t="s">
        <v>358</v>
      </c>
      <c r="C356" s="52"/>
      <c r="D356" s="48" t="s">
        <v>2478</v>
      </c>
      <c r="E356" s="41" t="s">
        <v>493</v>
      </c>
      <c r="F356" s="41"/>
      <c r="G356" s="42" t="s">
        <v>361</v>
      </c>
      <c r="H356" s="43"/>
    </row>
    <row r="357" spans="1:8" ht="22.5" customHeight="1">
      <c r="A357" s="37" t="s">
        <v>2477</v>
      </c>
      <c r="B357" s="38" t="s">
        <v>358</v>
      </c>
      <c r="C357" s="52" t="s">
        <v>374</v>
      </c>
      <c r="D357" s="48" t="s">
        <v>2479</v>
      </c>
      <c r="E357" s="41" t="s">
        <v>367</v>
      </c>
      <c r="F357" s="42" t="s">
        <v>368</v>
      </c>
      <c r="G357" s="42" t="s">
        <v>361</v>
      </c>
      <c r="H357" s="43" t="s">
        <v>369</v>
      </c>
    </row>
    <row r="358" spans="1:8" ht="22.5" customHeight="1">
      <c r="A358" s="37" t="s">
        <v>2477</v>
      </c>
      <c r="B358" s="38" t="s">
        <v>358</v>
      </c>
      <c r="C358" s="52" t="s">
        <v>374</v>
      </c>
      <c r="D358" s="40" t="s">
        <v>2480</v>
      </c>
      <c r="E358" s="41" t="s">
        <v>399</v>
      </c>
      <c r="F358" s="39"/>
      <c r="G358" s="42" t="s">
        <v>361</v>
      </c>
      <c r="H358" s="43"/>
    </row>
    <row r="359" spans="1:8" ht="22.5" customHeight="1">
      <c r="A359" s="37" t="s">
        <v>2477</v>
      </c>
      <c r="B359" s="38" t="s">
        <v>358</v>
      </c>
      <c r="C359" s="52" t="s">
        <v>376</v>
      </c>
      <c r="D359" s="48" t="s">
        <v>2481</v>
      </c>
      <c r="E359" s="41" t="s">
        <v>493</v>
      </c>
      <c r="F359" s="39"/>
      <c r="G359" s="42" t="s">
        <v>361</v>
      </c>
      <c r="H359" s="43"/>
    </row>
    <row r="360" spans="1:8" ht="22.5" customHeight="1">
      <c r="A360" s="37" t="s">
        <v>2477</v>
      </c>
      <c r="B360" s="38" t="s">
        <v>358</v>
      </c>
      <c r="C360" s="52" t="s">
        <v>376</v>
      </c>
      <c r="D360" s="40" t="s">
        <v>2482</v>
      </c>
      <c r="E360" s="41" t="s">
        <v>399</v>
      </c>
      <c r="F360" s="39"/>
      <c r="G360" s="42" t="s">
        <v>361</v>
      </c>
      <c r="H360" s="43"/>
    </row>
    <row r="361" spans="1:8" ht="22.5" customHeight="1">
      <c r="A361" s="37" t="s">
        <v>2477</v>
      </c>
      <c r="B361" s="38" t="s">
        <v>358</v>
      </c>
      <c r="C361" s="52" t="s">
        <v>378</v>
      </c>
      <c r="D361" s="46" t="s">
        <v>2483</v>
      </c>
      <c r="E361" s="41" t="s">
        <v>493</v>
      </c>
      <c r="F361" s="39"/>
      <c r="G361" s="42" t="s">
        <v>361</v>
      </c>
      <c r="H361" s="43"/>
    </row>
    <row r="362" spans="1:8" ht="22.5" customHeight="1">
      <c r="A362" s="37" t="s">
        <v>2477</v>
      </c>
      <c r="B362" s="38" t="s">
        <v>358</v>
      </c>
      <c r="C362" s="38" t="s">
        <v>382</v>
      </c>
      <c r="D362" s="46" t="s">
        <v>2484</v>
      </c>
      <c r="E362" s="41" t="s">
        <v>493</v>
      </c>
      <c r="F362" s="39"/>
      <c r="G362" s="42" t="s">
        <v>361</v>
      </c>
      <c r="H362" s="43"/>
    </row>
    <row r="363" spans="1:8" ht="22.5" customHeight="1">
      <c r="A363" s="37" t="s">
        <v>2485</v>
      </c>
      <c r="B363" s="38" t="s">
        <v>358</v>
      </c>
      <c r="C363" s="52"/>
      <c r="D363" s="48" t="s">
        <v>2486</v>
      </c>
      <c r="E363" s="41" t="s">
        <v>493</v>
      </c>
      <c r="F363" s="39"/>
      <c r="G363" s="42" t="s">
        <v>361</v>
      </c>
      <c r="H363" s="43"/>
    </row>
    <row r="364" spans="1:8" ht="22.5" customHeight="1">
      <c r="A364" s="37" t="s">
        <v>2485</v>
      </c>
      <c r="B364" s="38" t="s">
        <v>358</v>
      </c>
      <c r="C364" s="52" t="s">
        <v>374</v>
      </c>
      <c r="D364" s="48" t="s">
        <v>2487</v>
      </c>
      <c r="E364" s="41" t="s">
        <v>493</v>
      </c>
      <c r="F364" s="39"/>
      <c r="G364" s="42" t="s">
        <v>361</v>
      </c>
      <c r="H364" s="43"/>
    </row>
    <row r="365" spans="1:8" ht="22.5" customHeight="1">
      <c r="A365" s="37" t="s">
        <v>2485</v>
      </c>
      <c r="B365" s="38" t="s">
        <v>358</v>
      </c>
      <c r="C365" s="52" t="s">
        <v>376</v>
      </c>
      <c r="D365" s="48" t="s">
        <v>2488</v>
      </c>
      <c r="E365" s="41" t="s">
        <v>493</v>
      </c>
      <c r="F365" s="39"/>
      <c r="G365" s="42" t="s">
        <v>361</v>
      </c>
      <c r="H365" s="43"/>
    </row>
    <row r="366" spans="1:8" ht="22.5" customHeight="1">
      <c r="A366" s="37" t="s">
        <v>2485</v>
      </c>
      <c r="B366" s="38" t="s">
        <v>358</v>
      </c>
      <c r="C366" s="52" t="s">
        <v>378</v>
      </c>
      <c r="D366" s="48" t="s">
        <v>2489</v>
      </c>
      <c r="E366" s="41" t="s">
        <v>493</v>
      </c>
      <c r="F366" s="39"/>
      <c r="G366" s="42" t="s">
        <v>361</v>
      </c>
      <c r="H366" s="43"/>
    </row>
    <row r="367" spans="1:8" ht="22.5" customHeight="1">
      <c r="A367" s="37" t="s">
        <v>2485</v>
      </c>
      <c r="B367" s="38" t="s">
        <v>358</v>
      </c>
      <c r="C367" s="52" t="s">
        <v>382</v>
      </c>
      <c r="D367" s="66" t="s">
        <v>2490</v>
      </c>
      <c r="E367" s="41" t="s">
        <v>493</v>
      </c>
      <c r="F367" s="39"/>
      <c r="G367" s="42" t="s">
        <v>361</v>
      </c>
      <c r="H367" s="43"/>
    </row>
    <row r="368" spans="1:8" ht="20">
      <c r="A368" s="37" t="s">
        <v>2485</v>
      </c>
      <c r="B368" s="38" t="s">
        <v>362</v>
      </c>
      <c r="C368" s="39"/>
      <c r="D368" s="48" t="s">
        <v>2491</v>
      </c>
      <c r="E368" s="41" t="s">
        <v>493</v>
      </c>
      <c r="F368" s="39"/>
      <c r="G368" s="42" t="s">
        <v>361</v>
      </c>
      <c r="H368" s="43"/>
    </row>
    <row r="369" spans="1:8" ht="35.9" customHeight="1">
      <c r="A369" s="37" t="s">
        <v>2485</v>
      </c>
      <c r="B369" s="38" t="s">
        <v>364</v>
      </c>
      <c r="C369" s="39"/>
      <c r="D369" s="46" t="s">
        <v>2492</v>
      </c>
      <c r="E369" s="41" t="s">
        <v>493</v>
      </c>
      <c r="F369" s="39"/>
      <c r="G369" s="42" t="s">
        <v>361</v>
      </c>
      <c r="H369" s="43"/>
    </row>
    <row r="370" spans="1:8" ht="22.5" customHeight="1">
      <c r="A370" s="37" t="s">
        <v>2493</v>
      </c>
      <c r="B370" s="38" t="s">
        <v>358</v>
      </c>
      <c r="C370" s="52"/>
      <c r="D370" s="48" t="s">
        <v>2494</v>
      </c>
      <c r="E370" s="41" t="s">
        <v>493</v>
      </c>
      <c r="F370" s="41"/>
      <c r="G370" s="42" t="s">
        <v>361</v>
      </c>
      <c r="H370" s="43"/>
    </row>
    <row r="371" spans="1:8" ht="22.5" customHeight="1">
      <c r="A371" s="37" t="s">
        <v>2493</v>
      </c>
      <c r="B371" s="38" t="s">
        <v>358</v>
      </c>
      <c r="C371" s="52" t="s">
        <v>374</v>
      </c>
      <c r="D371" s="48" t="s">
        <v>2495</v>
      </c>
      <c r="E371" s="41" t="s">
        <v>493</v>
      </c>
      <c r="F371" s="41"/>
      <c r="G371" s="42" t="s">
        <v>361</v>
      </c>
      <c r="H371" s="43"/>
    </row>
    <row r="372" spans="1:8" ht="22.5" customHeight="1">
      <c r="A372" s="37" t="s">
        <v>2493</v>
      </c>
      <c r="B372" s="38" t="s">
        <v>358</v>
      </c>
      <c r="C372" s="52" t="s">
        <v>376</v>
      </c>
      <c r="D372" s="48" t="s">
        <v>2496</v>
      </c>
      <c r="E372" s="41" t="s">
        <v>493</v>
      </c>
      <c r="F372" s="81"/>
      <c r="G372" s="42" t="s">
        <v>361</v>
      </c>
      <c r="H372" s="43"/>
    </row>
    <row r="373" spans="1:8" ht="22.5" customHeight="1">
      <c r="A373" s="37" t="s">
        <v>2493</v>
      </c>
      <c r="B373" s="38" t="s">
        <v>358</v>
      </c>
      <c r="C373" s="52" t="s">
        <v>378</v>
      </c>
      <c r="D373" s="48" t="s">
        <v>2497</v>
      </c>
      <c r="E373" s="41" t="s">
        <v>493</v>
      </c>
      <c r="F373" s="44"/>
      <c r="G373" s="42" t="s">
        <v>361</v>
      </c>
      <c r="H373" s="43"/>
    </row>
    <row r="374" spans="1:8" ht="35.9" customHeight="1">
      <c r="A374" s="37" t="s">
        <v>2498</v>
      </c>
      <c r="B374" s="38" t="s">
        <v>358</v>
      </c>
      <c r="C374" s="39"/>
      <c r="D374" s="48" t="s">
        <v>2499</v>
      </c>
      <c r="E374" s="41" t="s">
        <v>2500</v>
      </c>
      <c r="F374" s="41" t="s">
        <v>434</v>
      </c>
      <c r="G374" s="42" t="s">
        <v>361</v>
      </c>
      <c r="H374" s="43" t="s">
        <v>2501</v>
      </c>
    </row>
    <row r="375" spans="1:8" ht="22.5" customHeight="1">
      <c r="A375" s="37" t="s">
        <v>2498</v>
      </c>
      <c r="B375" s="38" t="s">
        <v>358</v>
      </c>
      <c r="C375" s="39"/>
      <c r="D375" s="48" t="s">
        <v>2502</v>
      </c>
      <c r="E375" s="41" t="s">
        <v>387</v>
      </c>
      <c r="F375" s="41"/>
      <c r="G375" s="42" t="s">
        <v>361</v>
      </c>
      <c r="H375" s="43" t="s">
        <v>2503</v>
      </c>
    </row>
    <row r="376" spans="1:8" ht="22.5" customHeight="1">
      <c r="A376" s="37" t="s">
        <v>2498</v>
      </c>
      <c r="B376" s="38" t="s">
        <v>362</v>
      </c>
      <c r="C376" s="52" t="s">
        <v>374</v>
      </c>
      <c r="D376" s="48" t="s">
        <v>2504</v>
      </c>
      <c r="E376" s="41" t="s">
        <v>493</v>
      </c>
      <c r="F376" s="41"/>
      <c r="G376" s="42" t="s">
        <v>361</v>
      </c>
      <c r="H376" s="43" t="s">
        <v>2505</v>
      </c>
    </row>
    <row r="377" spans="1:8" ht="22.5" customHeight="1">
      <c r="A377" s="37" t="s">
        <v>2498</v>
      </c>
      <c r="B377" s="38" t="s">
        <v>362</v>
      </c>
      <c r="C377" s="52" t="s">
        <v>376</v>
      </c>
      <c r="D377" s="48" t="s">
        <v>2506</v>
      </c>
      <c r="E377" s="41" t="s">
        <v>493</v>
      </c>
      <c r="F377" s="41"/>
      <c r="G377" s="42" t="s">
        <v>361</v>
      </c>
      <c r="H377" s="43" t="s">
        <v>2505</v>
      </c>
    </row>
    <row r="378" spans="1:8" ht="22.5" customHeight="1">
      <c r="A378" s="37" t="s">
        <v>2498</v>
      </c>
      <c r="B378" s="38" t="s">
        <v>362</v>
      </c>
      <c r="C378" s="52" t="s">
        <v>378</v>
      </c>
      <c r="D378" s="48" t="s">
        <v>2507</v>
      </c>
      <c r="E378" s="41" t="s">
        <v>390</v>
      </c>
      <c r="F378" s="41"/>
      <c r="G378" s="42" t="s">
        <v>361</v>
      </c>
      <c r="H378" s="43" t="s">
        <v>2508</v>
      </c>
    </row>
    <row r="379" spans="1:8" ht="22.5" customHeight="1">
      <c r="A379" s="37" t="s">
        <v>2498</v>
      </c>
      <c r="B379" s="38" t="s">
        <v>362</v>
      </c>
      <c r="C379" s="52" t="s">
        <v>378</v>
      </c>
      <c r="D379" s="48" t="s">
        <v>2509</v>
      </c>
      <c r="E379" s="41" t="s">
        <v>493</v>
      </c>
      <c r="F379" s="41"/>
      <c r="G379" s="42" t="s">
        <v>361</v>
      </c>
      <c r="H379" s="43" t="s">
        <v>2505</v>
      </c>
    </row>
    <row r="380" spans="1:8" ht="22.5" customHeight="1">
      <c r="A380" s="37" t="s">
        <v>2498</v>
      </c>
      <c r="B380" s="38" t="s">
        <v>362</v>
      </c>
      <c r="C380" s="52" t="s">
        <v>382</v>
      </c>
      <c r="D380" s="48" t="s">
        <v>2510</v>
      </c>
      <c r="E380" s="41" t="s">
        <v>2363</v>
      </c>
      <c r="F380" s="39"/>
      <c r="G380" s="41" t="s">
        <v>2315</v>
      </c>
      <c r="H380" s="43" t="s">
        <v>2508</v>
      </c>
    </row>
    <row r="381" spans="1:8" ht="22.5" customHeight="1">
      <c r="A381" s="37" t="s">
        <v>2498</v>
      </c>
      <c r="B381" s="38" t="s">
        <v>362</v>
      </c>
      <c r="C381" s="52" t="s">
        <v>740</v>
      </c>
      <c r="D381" s="48" t="s">
        <v>2511</v>
      </c>
      <c r="E381" s="49" t="s">
        <v>2363</v>
      </c>
      <c r="F381" s="39"/>
      <c r="G381" s="41" t="s">
        <v>2315</v>
      </c>
      <c r="H381" s="43" t="s">
        <v>2508</v>
      </c>
    </row>
    <row r="382" spans="1:8" ht="22.5" customHeight="1">
      <c r="A382" s="37" t="s">
        <v>2498</v>
      </c>
      <c r="B382" s="38" t="s">
        <v>362</v>
      </c>
      <c r="C382" s="52" t="s">
        <v>746</v>
      </c>
      <c r="D382" s="48" t="s">
        <v>2512</v>
      </c>
      <c r="E382" s="49" t="s">
        <v>2363</v>
      </c>
      <c r="F382" s="39"/>
      <c r="G382" s="41" t="s">
        <v>2315</v>
      </c>
      <c r="H382" s="43" t="s">
        <v>2508</v>
      </c>
    </row>
    <row r="383" spans="1:8" ht="22.5" customHeight="1">
      <c r="A383" s="37" t="s">
        <v>2498</v>
      </c>
      <c r="B383" s="38" t="s">
        <v>362</v>
      </c>
      <c r="C383" s="52" t="s">
        <v>1033</v>
      </c>
      <c r="D383" s="48" t="s">
        <v>2513</v>
      </c>
      <c r="E383" s="49" t="s">
        <v>2363</v>
      </c>
      <c r="F383" s="39"/>
      <c r="G383" s="41" t="s">
        <v>2315</v>
      </c>
      <c r="H383" s="43" t="s">
        <v>2508</v>
      </c>
    </row>
    <row r="384" spans="1:8" ht="22.5" customHeight="1">
      <c r="A384" s="37" t="s">
        <v>2498</v>
      </c>
      <c r="B384" s="38" t="s">
        <v>362</v>
      </c>
      <c r="C384" s="52" t="s">
        <v>1040</v>
      </c>
      <c r="D384" s="48" t="s">
        <v>2514</v>
      </c>
      <c r="E384" s="49" t="s">
        <v>2363</v>
      </c>
      <c r="F384" s="39"/>
      <c r="G384" s="41" t="s">
        <v>2315</v>
      </c>
      <c r="H384" s="43" t="s">
        <v>2508</v>
      </c>
    </row>
    <row r="385" spans="1:8" ht="22.5" customHeight="1">
      <c r="A385" s="37" t="s">
        <v>2498</v>
      </c>
      <c r="B385" s="38" t="s">
        <v>362</v>
      </c>
      <c r="C385" s="52" t="s">
        <v>2515</v>
      </c>
      <c r="D385" s="48" t="s">
        <v>2516</v>
      </c>
      <c r="E385" s="49" t="s">
        <v>2363</v>
      </c>
      <c r="F385" s="39"/>
      <c r="G385" s="41" t="s">
        <v>2315</v>
      </c>
      <c r="H385" s="43" t="s">
        <v>2508</v>
      </c>
    </row>
    <row r="386" spans="1:8" ht="35.9" customHeight="1">
      <c r="A386" s="37" t="s">
        <v>2498</v>
      </c>
      <c r="B386" s="38" t="s">
        <v>362</v>
      </c>
      <c r="C386" s="52" t="s">
        <v>2517</v>
      </c>
      <c r="D386" s="48" t="s">
        <v>2518</v>
      </c>
      <c r="E386" s="49" t="s">
        <v>493</v>
      </c>
      <c r="F386" s="39"/>
      <c r="G386" s="42" t="s">
        <v>361</v>
      </c>
      <c r="H386" s="43"/>
    </row>
    <row r="387" spans="1:8" ht="22.5" customHeight="1">
      <c r="A387" s="37" t="s">
        <v>2498</v>
      </c>
      <c r="B387" s="38" t="s">
        <v>364</v>
      </c>
      <c r="C387" s="47"/>
      <c r="D387" s="48" t="s">
        <v>2519</v>
      </c>
      <c r="E387" s="49" t="s">
        <v>371</v>
      </c>
      <c r="F387" s="39"/>
      <c r="G387" s="42" t="s">
        <v>361</v>
      </c>
      <c r="H387" s="43"/>
    </row>
    <row r="388" spans="1:8" ht="22.5" customHeight="1">
      <c r="A388" s="37" t="s">
        <v>2498</v>
      </c>
      <c r="B388" s="38" t="s">
        <v>364</v>
      </c>
      <c r="C388" s="47"/>
      <c r="D388" s="48" t="s">
        <v>2520</v>
      </c>
      <c r="E388" s="49" t="s">
        <v>371</v>
      </c>
      <c r="F388" s="39"/>
      <c r="G388" s="42" t="s">
        <v>361</v>
      </c>
      <c r="H388" s="43"/>
    </row>
    <row r="389" spans="1:8" ht="30">
      <c r="A389" s="47" t="s">
        <v>2498</v>
      </c>
      <c r="B389" s="38" t="s">
        <v>2521</v>
      </c>
      <c r="C389" s="38"/>
      <c r="D389" s="48" t="s">
        <v>2522</v>
      </c>
      <c r="E389" s="49" t="s">
        <v>493</v>
      </c>
      <c r="F389" s="39"/>
      <c r="G389" s="42" t="s">
        <v>361</v>
      </c>
      <c r="H389" s="43"/>
    </row>
    <row r="390" spans="1:8" ht="22.5" customHeight="1">
      <c r="A390" s="37" t="s">
        <v>2523</v>
      </c>
      <c r="B390" s="38" t="s">
        <v>358</v>
      </c>
      <c r="C390" s="52"/>
      <c r="D390" s="48" t="s">
        <v>2524</v>
      </c>
      <c r="E390" s="41" t="s">
        <v>2500</v>
      </c>
      <c r="F390" s="42" t="s">
        <v>2525</v>
      </c>
      <c r="G390" s="42" t="s">
        <v>361</v>
      </c>
      <c r="H390" s="43" t="s">
        <v>2526</v>
      </c>
    </row>
    <row r="391" spans="1:8" ht="22.5" customHeight="1">
      <c r="A391" s="37" t="s">
        <v>2523</v>
      </c>
      <c r="B391" s="82" t="s">
        <v>358</v>
      </c>
      <c r="C391" s="47"/>
      <c r="D391" s="48" t="s">
        <v>2527</v>
      </c>
      <c r="E391" s="83" t="s">
        <v>390</v>
      </c>
      <c r="F391" s="39"/>
      <c r="G391" s="41" t="s">
        <v>2528</v>
      </c>
      <c r="H391" s="43" t="s">
        <v>2529</v>
      </c>
    </row>
    <row r="392" spans="1:8" ht="22.5" customHeight="1">
      <c r="A392" s="37" t="s">
        <v>2523</v>
      </c>
      <c r="B392" s="82" t="s">
        <v>358</v>
      </c>
      <c r="C392" s="47"/>
      <c r="D392" s="48" t="s">
        <v>2530</v>
      </c>
      <c r="E392" s="83" t="s">
        <v>390</v>
      </c>
      <c r="F392" s="39"/>
      <c r="G392" s="41" t="s">
        <v>2528</v>
      </c>
      <c r="H392" s="43" t="s">
        <v>2529</v>
      </c>
    </row>
    <row r="393" spans="1:8" ht="22.5" customHeight="1">
      <c r="A393" s="37" t="s">
        <v>2531</v>
      </c>
      <c r="B393" s="38" t="s">
        <v>358</v>
      </c>
      <c r="C393" s="47"/>
      <c r="D393" s="48" t="s">
        <v>2532</v>
      </c>
      <c r="E393" s="41" t="s">
        <v>2330</v>
      </c>
      <c r="F393" s="39"/>
      <c r="G393" s="42" t="s">
        <v>361</v>
      </c>
      <c r="H393" s="43" t="s">
        <v>1543</v>
      </c>
    </row>
    <row r="394" spans="1:8" ht="22.5" customHeight="1">
      <c r="A394" s="37" t="s">
        <v>2533</v>
      </c>
      <c r="B394" s="38" t="s">
        <v>358</v>
      </c>
      <c r="C394" s="47"/>
      <c r="D394" s="48" t="s">
        <v>2534</v>
      </c>
      <c r="E394" s="41" t="s">
        <v>387</v>
      </c>
      <c r="F394" s="39"/>
      <c r="G394" s="42" t="s">
        <v>361</v>
      </c>
      <c r="H394" s="43" t="s">
        <v>2535</v>
      </c>
    </row>
    <row r="395" spans="1:8" ht="22.5" customHeight="1">
      <c r="A395" s="37" t="s">
        <v>2533</v>
      </c>
      <c r="B395" s="38" t="s">
        <v>358</v>
      </c>
      <c r="C395" s="47"/>
      <c r="D395" s="48" t="s">
        <v>2536</v>
      </c>
      <c r="E395" s="41" t="s">
        <v>2330</v>
      </c>
      <c r="F395" s="39"/>
      <c r="G395" s="42" t="s">
        <v>361</v>
      </c>
      <c r="H395" s="43" t="s">
        <v>2537</v>
      </c>
    </row>
    <row r="396" spans="1:8" ht="22.5" customHeight="1">
      <c r="A396" s="37" t="s">
        <v>2533</v>
      </c>
      <c r="B396" s="38" t="s">
        <v>362</v>
      </c>
      <c r="C396" s="47"/>
      <c r="D396" s="48" t="s">
        <v>2538</v>
      </c>
      <c r="E396" s="41" t="s">
        <v>360</v>
      </c>
      <c r="F396" s="39"/>
      <c r="G396" s="42" t="s">
        <v>361</v>
      </c>
      <c r="H396" s="43"/>
    </row>
    <row r="397" spans="1:8" ht="22.5" customHeight="1">
      <c r="A397" s="37" t="s">
        <v>2539</v>
      </c>
      <c r="B397" s="37" t="s">
        <v>358</v>
      </c>
      <c r="C397" s="47"/>
      <c r="D397" s="84" t="s">
        <v>2540</v>
      </c>
      <c r="E397" s="49" t="s">
        <v>390</v>
      </c>
      <c r="F397" s="85"/>
      <c r="G397" s="49" t="s">
        <v>2541</v>
      </c>
      <c r="H397" s="43" t="s">
        <v>1543</v>
      </c>
    </row>
    <row r="398" spans="1:8" ht="22.5" customHeight="1">
      <c r="A398" s="37" t="s">
        <v>2539</v>
      </c>
      <c r="B398" s="37" t="s">
        <v>358</v>
      </c>
      <c r="C398" s="47"/>
      <c r="D398" s="84" t="s">
        <v>2542</v>
      </c>
      <c r="E398" s="49" t="s">
        <v>360</v>
      </c>
      <c r="F398" s="86"/>
      <c r="G398" s="42" t="s">
        <v>361</v>
      </c>
      <c r="H398" s="43"/>
    </row>
    <row r="399" spans="1:8" ht="22.5" customHeight="1">
      <c r="A399" s="37" t="s">
        <v>2539</v>
      </c>
      <c r="B399" s="37" t="s">
        <v>362</v>
      </c>
      <c r="C399" s="47"/>
      <c r="D399" s="84" t="s">
        <v>2543</v>
      </c>
      <c r="E399" s="49" t="s">
        <v>390</v>
      </c>
      <c r="F399" s="85"/>
      <c r="G399" s="49" t="s">
        <v>2541</v>
      </c>
      <c r="H399" s="43" t="s">
        <v>1543</v>
      </c>
    </row>
    <row r="400" spans="1:8" ht="22.5" customHeight="1">
      <c r="A400" s="37" t="s">
        <v>2539</v>
      </c>
      <c r="B400" s="37" t="s">
        <v>362</v>
      </c>
      <c r="C400" s="47"/>
      <c r="D400" s="84" t="s">
        <v>2544</v>
      </c>
      <c r="E400" s="49" t="s">
        <v>360</v>
      </c>
      <c r="F400" s="86"/>
      <c r="G400" s="42" t="s">
        <v>361</v>
      </c>
      <c r="H400" s="43"/>
    </row>
    <row r="401" spans="1:8" ht="22.5" customHeight="1">
      <c r="A401" s="37" t="s">
        <v>2539</v>
      </c>
      <c r="B401" s="37" t="s">
        <v>364</v>
      </c>
      <c r="C401" s="38" t="s">
        <v>374</v>
      </c>
      <c r="D401" s="84" t="s">
        <v>2545</v>
      </c>
      <c r="E401" s="49" t="s">
        <v>390</v>
      </c>
      <c r="F401" s="87"/>
      <c r="G401" s="49" t="s">
        <v>2546</v>
      </c>
      <c r="H401" s="43" t="s">
        <v>1543</v>
      </c>
    </row>
    <row r="402" spans="1:8" ht="22.5" customHeight="1">
      <c r="A402" s="37" t="s">
        <v>2539</v>
      </c>
      <c r="B402" s="37" t="s">
        <v>364</v>
      </c>
      <c r="C402" s="38" t="s">
        <v>376</v>
      </c>
      <c r="D402" s="84" t="s">
        <v>2547</v>
      </c>
      <c r="E402" s="49" t="s">
        <v>390</v>
      </c>
      <c r="F402" s="87"/>
      <c r="G402" s="49" t="s">
        <v>2546</v>
      </c>
      <c r="H402" s="43" t="s">
        <v>1543</v>
      </c>
    </row>
    <row r="403" spans="1:8" ht="22.5" customHeight="1">
      <c r="A403" s="37" t="s">
        <v>2539</v>
      </c>
      <c r="B403" s="37" t="s">
        <v>364</v>
      </c>
      <c r="C403" s="38" t="s">
        <v>378</v>
      </c>
      <c r="D403" s="84" t="s">
        <v>2548</v>
      </c>
      <c r="E403" s="49" t="s">
        <v>390</v>
      </c>
      <c r="F403" s="87"/>
      <c r="G403" s="49" t="s">
        <v>2546</v>
      </c>
      <c r="H403" s="43" t="s">
        <v>1543</v>
      </c>
    </row>
    <row r="404" spans="1:8" ht="22.5" customHeight="1">
      <c r="A404" s="37" t="s">
        <v>2539</v>
      </c>
      <c r="B404" s="37" t="s">
        <v>364</v>
      </c>
      <c r="C404" s="38" t="s">
        <v>382</v>
      </c>
      <c r="D404" s="84" t="s">
        <v>2549</v>
      </c>
      <c r="E404" s="49" t="s">
        <v>390</v>
      </c>
      <c r="F404" s="87"/>
      <c r="G404" s="49" t="s">
        <v>2546</v>
      </c>
      <c r="H404" s="43" t="s">
        <v>1543</v>
      </c>
    </row>
    <row r="405" spans="1:8" ht="22.5" customHeight="1">
      <c r="A405" s="37" t="s">
        <v>2539</v>
      </c>
      <c r="B405" s="37" t="s">
        <v>405</v>
      </c>
      <c r="C405" s="38" t="s">
        <v>374</v>
      </c>
      <c r="D405" s="84" t="s">
        <v>2550</v>
      </c>
      <c r="E405" s="49" t="s">
        <v>390</v>
      </c>
      <c r="F405" s="87"/>
      <c r="G405" s="49" t="s">
        <v>2546</v>
      </c>
      <c r="H405" s="43" t="s">
        <v>1543</v>
      </c>
    </row>
    <row r="406" spans="1:8" ht="22.5" customHeight="1">
      <c r="A406" s="37" t="s">
        <v>2539</v>
      </c>
      <c r="B406" s="37" t="s">
        <v>405</v>
      </c>
      <c r="C406" s="38" t="s">
        <v>376</v>
      </c>
      <c r="D406" s="84" t="s">
        <v>2551</v>
      </c>
      <c r="E406" s="49" t="s">
        <v>390</v>
      </c>
      <c r="F406" s="87"/>
      <c r="G406" s="49" t="s">
        <v>2546</v>
      </c>
      <c r="H406" s="43" t="s">
        <v>1543</v>
      </c>
    </row>
    <row r="407" spans="1:8" ht="22.5" customHeight="1">
      <c r="A407" s="37" t="s">
        <v>2539</v>
      </c>
      <c r="B407" s="37" t="s">
        <v>405</v>
      </c>
      <c r="C407" s="38" t="s">
        <v>378</v>
      </c>
      <c r="D407" s="84" t="s">
        <v>2552</v>
      </c>
      <c r="E407" s="49" t="s">
        <v>390</v>
      </c>
      <c r="F407" s="87"/>
      <c r="G407" s="49" t="s">
        <v>2546</v>
      </c>
      <c r="H407" s="43" t="s">
        <v>1543</v>
      </c>
    </row>
    <row r="408" spans="1:8" ht="22.5" customHeight="1">
      <c r="A408" s="37" t="s">
        <v>2539</v>
      </c>
      <c r="B408" s="37" t="s">
        <v>405</v>
      </c>
      <c r="C408" s="38" t="s">
        <v>382</v>
      </c>
      <c r="D408" s="84" t="s">
        <v>2553</v>
      </c>
      <c r="E408" s="49" t="s">
        <v>390</v>
      </c>
      <c r="F408" s="87"/>
      <c r="G408" s="49" t="s">
        <v>2546</v>
      </c>
      <c r="H408" s="43" t="s">
        <v>1543</v>
      </c>
    </row>
    <row r="409" spans="1:8" ht="22.5" customHeight="1">
      <c r="A409" s="37" t="s">
        <v>2539</v>
      </c>
      <c r="B409" s="37" t="s">
        <v>408</v>
      </c>
      <c r="C409" s="47"/>
      <c r="D409" s="84" t="s">
        <v>2554</v>
      </c>
      <c r="E409" s="49" t="s">
        <v>390</v>
      </c>
      <c r="F409" s="39"/>
      <c r="G409" s="41" t="s">
        <v>2541</v>
      </c>
      <c r="H409" s="43" t="s">
        <v>1543</v>
      </c>
    </row>
    <row r="410" spans="1:8" ht="22.5" customHeight="1">
      <c r="A410" s="37" t="s">
        <v>2539</v>
      </c>
      <c r="B410" s="37" t="s">
        <v>410</v>
      </c>
      <c r="C410" s="47"/>
      <c r="D410" s="46" t="s">
        <v>2555</v>
      </c>
      <c r="E410" s="49" t="s">
        <v>360</v>
      </c>
      <c r="F410" s="39"/>
      <c r="G410" s="42" t="s">
        <v>361</v>
      </c>
      <c r="H410" s="43"/>
    </row>
    <row r="411" spans="1:8" ht="22.5" customHeight="1">
      <c r="A411" s="37" t="s">
        <v>2539</v>
      </c>
      <c r="B411" s="37" t="s">
        <v>700</v>
      </c>
      <c r="C411" s="47"/>
      <c r="D411" s="46" t="s">
        <v>2556</v>
      </c>
      <c r="E411" s="49" t="s">
        <v>360</v>
      </c>
      <c r="F411" s="39"/>
      <c r="G411" s="42" t="s">
        <v>361</v>
      </c>
      <c r="H411" s="43"/>
    </row>
    <row r="412" spans="1:8" ht="22.5" customHeight="1">
      <c r="A412" s="37" t="s">
        <v>2557</v>
      </c>
      <c r="B412" s="82" t="s">
        <v>358</v>
      </c>
      <c r="C412" s="47"/>
      <c r="D412" s="48" t="s">
        <v>2558</v>
      </c>
      <c r="E412" s="49" t="s">
        <v>390</v>
      </c>
      <c r="F412" s="39"/>
      <c r="G412" s="41" t="s">
        <v>2541</v>
      </c>
      <c r="H412" s="43" t="s">
        <v>1543</v>
      </c>
    </row>
    <row r="413" spans="1:8" ht="22.5" customHeight="1">
      <c r="A413" s="37" t="s">
        <v>2557</v>
      </c>
      <c r="B413" s="82" t="s">
        <v>362</v>
      </c>
      <c r="C413" s="47"/>
      <c r="D413" s="48" t="s">
        <v>2559</v>
      </c>
      <c r="E413" s="49" t="s">
        <v>360</v>
      </c>
      <c r="F413" s="39"/>
      <c r="G413" s="42" t="s">
        <v>361</v>
      </c>
      <c r="H413" s="43"/>
    </row>
    <row r="414" spans="1:8" ht="22.5" customHeight="1">
      <c r="A414" s="37" t="s">
        <v>2557</v>
      </c>
      <c r="B414" s="82" t="s">
        <v>364</v>
      </c>
      <c r="C414" s="47"/>
      <c r="D414" s="48" t="s">
        <v>2560</v>
      </c>
      <c r="E414" s="49" t="s">
        <v>360</v>
      </c>
      <c r="F414" s="39"/>
      <c r="G414" s="42" t="s">
        <v>361</v>
      </c>
      <c r="H414" s="43"/>
    </row>
    <row r="415" spans="1:8" ht="22.5" customHeight="1">
      <c r="A415" s="63" t="s">
        <v>2561</v>
      </c>
      <c r="B415" s="88" t="s">
        <v>405</v>
      </c>
      <c r="C415" s="68"/>
      <c r="D415" s="66" t="s">
        <v>2562</v>
      </c>
      <c r="E415" s="83" t="s">
        <v>440</v>
      </c>
      <c r="F415" s="72" t="s">
        <v>2563</v>
      </c>
      <c r="G415" s="42" t="s">
        <v>361</v>
      </c>
      <c r="H415" s="43" t="s">
        <v>2564</v>
      </c>
    </row>
    <row r="416" spans="1:8" ht="22.5" customHeight="1">
      <c r="A416" s="63" t="s">
        <v>2561</v>
      </c>
      <c r="B416" s="88" t="s">
        <v>358</v>
      </c>
      <c r="C416" s="68"/>
      <c r="D416" s="66" t="s">
        <v>2565</v>
      </c>
      <c r="E416" s="83" t="s">
        <v>390</v>
      </c>
      <c r="F416" s="67"/>
      <c r="G416" s="42" t="s">
        <v>361</v>
      </c>
      <c r="H416" s="43" t="s">
        <v>2566</v>
      </c>
    </row>
    <row r="417" spans="1:8" ht="22.5" customHeight="1">
      <c r="A417" s="63" t="s">
        <v>2561</v>
      </c>
      <c r="B417" s="88" t="s">
        <v>358</v>
      </c>
      <c r="C417" s="68"/>
      <c r="D417" s="66" t="s">
        <v>2567</v>
      </c>
      <c r="E417" s="83" t="s">
        <v>399</v>
      </c>
      <c r="F417" s="67"/>
      <c r="G417" s="42" t="s">
        <v>361</v>
      </c>
      <c r="H417" s="43" t="s">
        <v>2568</v>
      </c>
    </row>
    <row r="418" spans="1:8" ht="22.5" customHeight="1">
      <c r="A418" s="63" t="s">
        <v>2561</v>
      </c>
      <c r="B418" s="88" t="s">
        <v>362</v>
      </c>
      <c r="C418" s="68"/>
      <c r="D418" s="66" t="s">
        <v>2569</v>
      </c>
      <c r="E418" s="83" t="s">
        <v>399</v>
      </c>
      <c r="F418" s="55"/>
      <c r="G418" s="42" t="s">
        <v>361</v>
      </c>
      <c r="H418" s="43" t="s">
        <v>2568</v>
      </c>
    </row>
    <row r="419" spans="1:8" ht="60" customHeight="1">
      <c r="A419" s="63" t="s">
        <v>2561</v>
      </c>
      <c r="B419" s="88" t="s">
        <v>364</v>
      </c>
      <c r="C419" s="68"/>
      <c r="D419" s="66" t="s">
        <v>2570</v>
      </c>
      <c r="E419" s="83" t="s">
        <v>427</v>
      </c>
      <c r="F419" s="72" t="s">
        <v>2571</v>
      </c>
      <c r="G419" s="42" t="s">
        <v>361</v>
      </c>
      <c r="H419" s="46" t="s">
        <v>2572</v>
      </c>
    </row>
    <row r="420" spans="1:8" ht="22.5" customHeight="1">
      <c r="A420" s="37" t="s">
        <v>2573</v>
      </c>
      <c r="B420" s="82" t="s">
        <v>358</v>
      </c>
      <c r="C420" s="47"/>
      <c r="D420" s="48" t="s">
        <v>2574</v>
      </c>
      <c r="E420" s="49" t="s">
        <v>390</v>
      </c>
      <c r="F420" s="39"/>
      <c r="G420" s="41" t="s">
        <v>2541</v>
      </c>
      <c r="H420" s="43" t="s">
        <v>1543</v>
      </c>
    </row>
    <row r="421" spans="1:8" ht="60" customHeight="1">
      <c r="A421" s="63" t="s">
        <v>2573</v>
      </c>
      <c r="B421" s="88" t="s">
        <v>362</v>
      </c>
      <c r="C421" s="68"/>
      <c r="D421" s="66" t="s">
        <v>2575</v>
      </c>
      <c r="E421" s="83" t="s">
        <v>427</v>
      </c>
      <c r="F421" s="72" t="s">
        <v>2571</v>
      </c>
      <c r="G421" s="42" t="s">
        <v>361</v>
      </c>
      <c r="H421" s="46" t="s">
        <v>2095</v>
      </c>
    </row>
    <row r="422" spans="1:8" ht="22.5" customHeight="1">
      <c r="A422" s="63" t="s">
        <v>2573</v>
      </c>
      <c r="B422" s="88" t="s">
        <v>364</v>
      </c>
      <c r="C422" s="68"/>
      <c r="D422" s="66" t="s">
        <v>2576</v>
      </c>
      <c r="E422" s="83" t="s">
        <v>360</v>
      </c>
      <c r="F422" s="67"/>
      <c r="G422" s="42" t="s">
        <v>361</v>
      </c>
      <c r="H422" s="43"/>
    </row>
    <row r="423" spans="1:8" ht="22.5" customHeight="1">
      <c r="A423" s="63" t="s">
        <v>2573</v>
      </c>
      <c r="B423" s="88" t="s">
        <v>364</v>
      </c>
      <c r="C423" s="68"/>
      <c r="D423" s="66" t="s">
        <v>2577</v>
      </c>
      <c r="E423" s="83" t="s">
        <v>360</v>
      </c>
      <c r="F423" s="67"/>
      <c r="G423" s="42" t="s">
        <v>361</v>
      </c>
      <c r="H423" s="43"/>
    </row>
    <row r="424" spans="1:8" ht="22.5" customHeight="1">
      <c r="A424" s="63" t="s">
        <v>2573</v>
      </c>
      <c r="B424" s="88" t="s">
        <v>405</v>
      </c>
      <c r="C424" s="68"/>
      <c r="D424" s="66" t="s">
        <v>2578</v>
      </c>
      <c r="E424" s="83" t="s">
        <v>360</v>
      </c>
      <c r="F424" s="67"/>
      <c r="G424" s="42" t="s">
        <v>361</v>
      </c>
      <c r="H424" s="43"/>
    </row>
    <row r="425" spans="1:8" ht="22.5" customHeight="1">
      <c r="A425" s="63" t="s">
        <v>2573</v>
      </c>
      <c r="B425" s="88" t="s">
        <v>2579</v>
      </c>
      <c r="C425" s="68"/>
      <c r="D425" s="66" t="s">
        <v>2580</v>
      </c>
      <c r="E425" s="83" t="s">
        <v>360</v>
      </c>
      <c r="F425" s="67"/>
      <c r="G425" s="42" t="s">
        <v>361</v>
      </c>
      <c r="H425" s="43"/>
    </row>
    <row r="426" spans="1:8" ht="22.5" customHeight="1">
      <c r="A426" s="63" t="s">
        <v>2573</v>
      </c>
      <c r="B426" s="88" t="s">
        <v>2579</v>
      </c>
      <c r="C426" s="68"/>
      <c r="D426" s="66" t="s">
        <v>2581</v>
      </c>
      <c r="E426" s="83" t="s">
        <v>360</v>
      </c>
      <c r="F426" s="67"/>
      <c r="G426" s="42" t="s">
        <v>361</v>
      </c>
      <c r="H426" s="43"/>
    </row>
    <row r="427" spans="1:8" ht="22.5" customHeight="1">
      <c r="A427" s="37" t="s">
        <v>2582</v>
      </c>
      <c r="B427" s="82" t="s">
        <v>358</v>
      </c>
      <c r="C427" s="47"/>
      <c r="D427" s="48" t="s">
        <v>2583</v>
      </c>
      <c r="E427" s="49" t="s">
        <v>390</v>
      </c>
      <c r="F427" s="39"/>
      <c r="G427" s="41" t="s">
        <v>2541</v>
      </c>
      <c r="H427" s="43" t="s">
        <v>1543</v>
      </c>
    </row>
    <row r="428" spans="1:8" ht="22.5" customHeight="1">
      <c r="A428" s="37" t="s">
        <v>2582</v>
      </c>
      <c r="B428" s="82" t="s">
        <v>362</v>
      </c>
      <c r="C428" s="47"/>
      <c r="D428" s="48" t="s">
        <v>2584</v>
      </c>
      <c r="E428" s="49" t="s">
        <v>360</v>
      </c>
      <c r="F428" s="39"/>
      <c r="G428" s="42" t="s">
        <v>361</v>
      </c>
      <c r="H428" s="43"/>
    </row>
    <row r="429" spans="1:8" ht="22.5" customHeight="1">
      <c r="A429" s="63" t="s">
        <v>2582</v>
      </c>
      <c r="B429" s="88" t="s">
        <v>362</v>
      </c>
      <c r="C429" s="68"/>
      <c r="D429" s="66" t="s">
        <v>2585</v>
      </c>
      <c r="E429" s="83" t="s">
        <v>360</v>
      </c>
      <c r="F429" s="67"/>
      <c r="G429" s="42" t="s">
        <v>361</v>
      </c>
      <c r="H429" s="43"/>
    </row>
    <row r="430" spans="1:8" ht="22.5" customHeight="1">
      <c r="A430" s="37" t="s">
        <v>2582</v>
      </c>
      <c r="B430" s="82" t="s">
        <v>364</v>
      </c>
      <c r="C430" s="47"/>
      <c r="D430" s="48" t="s">
        <v>2586</v>
      </c>
      <c r="E430" s="49" t="s">
        <v>360</v>
      </c>
      <c r="F430" s="39"/>
      <c r="G430" s="42" t="s">
        <v>361</v>
      </c>
      <c r="H430" s="43"/>
    </row>
    <row r="431" spans="1:8" ht="22.5" customHeight="1">
      <c r="A431" s="68" t="s">
        <v>1522</v>
      </c>
      <c r="B431" s="64" t="s">
        <v>358</v>
      </c>
      <c r="C431" s="68"/>
      <c r="D431" s="66" t="s">
        <v>1523</v>
      </c>
      <c r="E431" s="83" t="s">
        <v>360</v>
      </c>
      <c r="F431" s="67"/>
      <c r="G431" s="42" t="s">
        <v>361</v>
      </c>
      <c r="H431" s="43"/>
    </row>
    <row r="432" spans="1:8" ht="22.5" customHeight="1">
      <c r="A432" s="68" t="s">
        <v>1522</v>
      </c>
      <c r="B432" s="64" t="s">
        <v>358</v>
      </c>
      <c r="C432" s="68"/>
      <c r="D432" s="66" t="s">
        <v>1524</v>
      </c>
      <c r="E432" s="83" t="s">
        <v>360</v>
      </c>
      <c r="F432" s="67"/>
      <c r="G432" s="42" t="s">
        <v>361</v>
      </c>
      <c r="H432" s="43"/>
    </row>
    <row r="433" spans="1:8" ht="35.9" customHeight="1">
      <c r="A433" s="68" t="s">
        <v>1522</v>
      </c>
      <c r="B433" s="64" t="s">
        <v>358</v>
      </c>
      <c r="C433" s="68"/>
      <c r="D433" s="66" t="s">
        <v>1525</v>
      </c>
      <c r="E433" s="83" t="s">
        <v>360</v>
      </c>
      <c r="F433" s="67"/>
      <c r="G433" s="42" t="s">
        <v>361</v>
      </c>
      <c r="H433" s="43"/>
    </row>
    <row r="434" spans="1:8" ht="35.9" customHeight="1">
      <c r="A434" s="68" t="s">
        <v>1522</v>
      </c>
      <c r="B434" s="64" t="s">
        <v>362</v>
      </c>
      <c r="C434" s="68"/>
      <c r="D434" s="66" t="s">
        <v>1526</v>
      </c>
      <c r="E434" s="83" t="s">
        <v>360</v>
      </c>
      <c r="F434" s="67"/>
      <c r="G434" s="42" t="s">
        <v>361</v>
      </c>
      <c r="H434" s="43"/>
    </row>
    <row r="435" spans="1:8" ht="22.5" customHeight="1">
      <c r="A435" s="68" t="s">
        <v>1522</v>
      </c>
      <c r="B435" s="64" t="s">
        <v>364</v>
      </c>
      <c r="C435" s="68"/>
      <c r="D435" s="66" t="s">
        <v>1528</v>
      </c>
      <c r="E435" s="83" t="s">
        <v>360</v>
      </c>
      <c r="F435" s="67"/>
      <c r="G435" s="42" t="s">
        <v>361</v>
      </c>
      <c r="H435" s="43"/>
    </row>
    <row r="436" spans="1:8" ht="22.5" customHeight="1">
      <c r="A436" s="68" t="s">
        <v>1522</v>
      </c>
      <c r="B436" s="64" t="s">
        <v>364</v>
      </c>
      <c r="C436" s="68"/>
      <c r="D436" s="66" t="s">
        <v>1529</v>
      </c>
      <c r="E436" s="83" t="s">
        <v>360</v>
      </c>
      <c r="F436" s="67"/>
      <c r="G436" s="42" t="s">
        <v>361</v>
      </c>
      <c r="H436" s="43"/>
    </row>
    <row r="437" spans="1:8" ht="22.5" customHeight="1">
      <c r="A437" s="68" t="s">
        <v>1522</v>
      </c>
      <c r="B437" s="64" t="s">
        <v>364</v>
      </c>
      <c r="C437" s="68"/>
      <c r="D437" s="66" t="s">
        <v>1530</v>
      </c>
      <c r="E437" s="83" t="s">
        <v>360</v>
      </c>
      <c r="F437" s="67"/>
      <c r="G437" s="42" t="s">
        <v>361</v>
      </c>
      <c r="H437" s="43"/>
    </row>
    <row r="438" spans="1:8" ht="22.5" customHeight="1">
      <c r="A438" s="68" t="s">
        <v>1522</v>
      </c>
      <c r="B438" s="82" t="s">
        <v>405</v>
      </c>
      <c r="C438" s="68"/>
      <c r="D438" s="66" t="s">
        <v>1532</v>
      </c>
      <c r="E438" s="83" t="s">
        <v>360</v>
      </c>
      <c r="F438" s="67"/>
      <c r="G438" s="42" t="s">
        <v>361</v>
      </c>
      <c r="H438" s="43"/>
    </row>
    <row r="439" spans="1:8" ht="22.5" customHeight="1">
      <c r="A439" s="68" t="s">
        <v>1522</v>
      </c>
      <c r="B439" s="82" t="s">
        <v>405</v>
      </c>
      <c r="C439" s="68"/>
      <c r="D439" s="66" t="s">
        <v>1533</v>
      </c>
      <c r="E439" s="83" t="s">
        <v>360</v>
      </c>
      <c r="F439" s="67"/>
      <c r="G439" s="42" t="s">
        <v>361</v>
      </c>
      <c r="H439" s="43"/>
    </row>
    <row r="440" spans="1:8" ht="22.5" customHeight="1">
      <c r="A440" s="47" t="s">
        <v>1534</v>
      </c>
      <c r="B440" s="64" t="s">
        <v>358</v>
      </c>
      <c r="C440" s="47"/>
      <c r="D440" s="84" t="s">
        <v>1535</v>
      </c>
      <c r="E440" s="49" t="s">
        <v>360</v>
      </c>
      <c r="F440" s="39"/>
      <c r="G440" s="42" t="s">
        <v>361</v>
      </c>
      <c r="H440" s="43"/>
    </row>
    <row r="441" spans="1:8" ht="22.5" customHeight="1">
      <c r="A441" s="47" t="s">
        <v>1534</v>
      </c>
      <c r="B441" s="64" t="s">
        <v>358</v>
      </c>
      <c r="C441" s="47"/>
      <c r="D441" s="84" t="s">
        <v>1536</v>
      </c>
      <c r="E441" s="49" t="s">
        <v>360</v>
      </c>
      <c r="F441" s="39"/>
      <c r="G441" s="42" t="s">
        <v>361</v>
      </c>
      <c r="H441" s="43"/>
    </row>
    <row r="442" spans="1:8" ht="22.5" customHeight="1">
      <c r="A442" s="47" t="s">
        <v>1534</v>
      </c>
      <c r="B442" s="64" t="s">
        <v>358</v>
      </c>
      <c r="C442" s="38" t="s">
        <v>374</v>
      </c>
      <c r="D442" s="84" t="s">
        <v>1537</v>
      </c>
      <c r="E442" s="49" t="s">
        <v>360</v>
      </c>
      <c r="F442" s="39"/>
      <c r="G442" s="42" t="s">
        <v>361</v>
      </c>
      <c r="H442" s="43"/>
    </row>
    <row r="443" spans="1:8" ht="22.5" customHeight="1">
      <c r="A443" s="47" t="s">
        <v>1534</v>
      </c>
      <c r="B443" s="64" t="s">
        <v>358</v>
      </c>
      <c r="C443" s="38" t="s">
        <v>376</v>
      </c>
      <c r="D443" s="84" t="s">
        <v>1538</v>
      </c>
      <c r="E443" s="49" t="s">
        <v>360</v>
      </c>
      <c r="F443" s="39"/>
      <c r="G443" s="42" t="s">
        <v>361</v>
      </c>
      <c r="H443" s="43"/>
    </row>
    <row r="444" spans="1:8" ht="22.5" customHeight="1">
      <c r="A444" s="47" t="s">
        <v>1534</v>
      </c>
      <c r="B444" s="64" t="s">
        <v>358</v>
      </c>
      <c r="C444" s="38" t="s">
        <v>378</v>
      </c>
      <c r="D444" s="84" t="s">
        <v>1539</v>
      </c>
      <c r="E444" s="49" t="s">
        <v>360</v>
      </c>
      <c r="F444" s="39"/>
      <c r="G444" s="42" t="s">
        <v>361</v>
      </c>
      <c r="H444" s="43"/>
    </row>
    <row r="445" spans="1:8" ht="22.5" customHeight="1">
      <c r="A445" s="47" t="s">
        <v>1534</v>
      </c>
      <c r="B445" s="64" t="s">
        <v>358</v>
      </c>
      <c r="C445" s="38" t="s">
        <v>382</v>
      </c>
      <c r="D445" s="84" t="s">
        <v>1540</v>
      </c>
      <c r="E445" s="49" t="s">
        <v>360</v>
      </c>
      <c r="F445" s="39"/>
      <c r="G445" s="42" t="s">
        <v>361</v>
      </c>
      <c r="H445" s="43"/>
    </row>
    <row r="446" spans="1:8" ht="63.65" customHeight="1">
      <c r="A446" s="49" t="s">
        <v>1541</v>
      </c>
      <c r="B446" s="64" t="s">
        <v>358</v>
      </c>
      <c r="C446" s="49"/>
      <c r="D446" s="48" t="s">
        <v>1542</v>
      </c>
      <c r="E446" s="41" t="s">
        <v>390</v>
      </c>
      <c r="F446" s="42"/>
      <c r="G446" s="41" t="s">
        <v>464</v>
      </c>
      <c r="H446" s="43" t="s">
        <v>1543</v>
      </c>
    </row>
    <row r="447" spans="1:8" ht="57" customHeight="1">
      <c r="A447" s="49" t="s">
        <v>1541</v>
      </c>
      <c r="B447" s="64" t="s">
        <v>358</v>
      </c>
      <c r="C447" s="49"/>
      <c r="D447" s="48" t="s">
        <v>1544</v>
      </c>
      <c r="E447" s="83" t="s">
        <v>1545</v>
      </c>
      <c r="F447" s="42" t="s">
        <v>1546</v>
      </c>
      <c r="G447" s="41" t="s">
        <v>464</v>
      </c>
      <c r="H447" s="43" t="s">
        <v>1547</v>
      </c>
    </row>
    <row r="448" spans="1:8" ht="22.5" customHeight="1">
      <c r="A448" s="49" t="s">
        <v>1541</v>
      </c>
      <c r="B448" s="64" t="s">
        <v>364</v>
      </c>
      <c r="C448" s="49"/>
      <c r="D448" s="48" t="s">
        <v>1548</v>
      </c>
      <c r="E448" s="83" t="s">
        <v>1545</v>
      </c>
      <c r="F448" s="42" t="s">
        <v>1549</v>
      </c>
      <c r="G448" s="41" t="s">
        <v>464</v>
      </c>
      <c r="H448" s="43" t="s">
        <v>1550</v>
      </c>
    </row>
    <row r="449" spans="1:8" ht="58.5" customHeight="1">
      <c r="A449" s="49" t="s">
        <v>1541</v>
      </c>
      <c r="B449" s="88" t="s">
        <v>362</v>
      </c>
      <c r="C449" s="49"/>
      <c r="D449" s="48" t="s">
        <v>1551</v>
      </c>
      <c r="E449" s="41" t="s">
        <v>390</v>
      </c>
      <c r="G449" s="41" t="s">
        <v>464</v>
      </c>
      <c r="H449" s="43" t="s">
        <v>1543</v>
      </c>
    </row>
    <row r="450" spans="1:8" ht="54.65" customHeight="1">
      <c r="A450" s="49" t="s">
        <v>1541</v>
      </c>
      <c r="B450" s="88" t="s">
        <v>362</v>
      </c>
      <c r="C450" s="49"/>
      <c r="D450" s="48" t="s">
        <v>1552</v>
      </c>
      <c r="E450" s="83" t="s">
        <v>1545</v>
      </c>
      <c r="F450" s="42" t="s">
        <v>1546</v>
      </c>
      <c r="G450" s="41" t="s">
        <v>464</v>
      </c>
      <c r="H450" s="43" t="s">
        <v>1553</v>
      </c>
    </row>
    <row r="451" spans="1:8" ht="25.4" customHeight="1">
      <c r="A451" s="49" t="s">
        <v>1541</v>
      </c>
      <c r="B451" s="64" t="s">
        <v>364</v>
      </c>
      <c r="C451" s="49"/>
      <c r="D451" s="48" t="s">
        <v>1554</v>
      </c>
      <c r="E451" s="83" t="s">
        <v>1545</v>
      </c>
      <c r="F451" s="42" t="s">
        <v>1549</v>
      </c>
      <c r="G451" s="41" t="s">
        <v>464</v>
      </c>
      <c r="H451" s="43" t="s">
        <v>1555</v>
      </c>
    </row>
    <row r="452" spans="1:8" ht="52.4" customHeight="1">
      <c r="A452" s="49" t="s">
        <v>1541</v>
      </c>
      <c r="B452" s="88" t="s">
        <v>362</v>
      </c>
      <c r="C452" s="52" t="s">
        <v>740</v>
      </c>
      <c r="D452" s="48" t="s">
        <v>1556</v>
      </c>
      <c r="E452" s="83" t="s">
        <v>1545</v>
      </c>
      <c r="F452" s="42" t="s">
        <v>1557</v>
      </c>
      <c r="G452" s="41" t="s">
        <v>464</v>
      </c>
      <c r="H452" s="43" t="s">
        <v>1558</v>
      </c>
    </row>
    <row r="453" spans="1:8" ht="22.5" customHeight="1">
      <c r="A453" s="49" t="s">
        <v>1541</v>
      </c>
      <c r="B453" s="82" t="s">
        <v>405</v>
      </c>
      <c r="C453" s="90"/>
      <c r="D453" s="84" t="s">
        <v>1559</v>
      </c>
      <c r="E453" s="49" t="s">
        <v>360</v>
      </c>
      <c r="F453" s="41"/>
      <c r="G453" s="42" t="s">
        <v>361</v>
      </c>
      <c r="H453" s="43"/>
    </row>
    <row r="454" spans="1:8" ht="46.5" customHeight="1">
      <c r="A454" s="49" t="s">
        <v>1560</v>
      </c>
      <c r="B454" s="64" t="s">
        <v>358</v>
      </c>
      <c r="C454" s="49"/>
      <c r="D454" s="48" t="s">
        <v>1561</v>
      </c>
      <c r="E454" s="49" t="s">
        <v>390</v>
      </c>
      <c r="F454" s="42"/>
      <c r="G454" s="41" t="s">
        <v>464</v>
      </c>
      <c r="H454" s="43" t="s">
        <v>1543</v>
      </c>
    </row>
    <row r="455" spans="1:8" ht="45.65" customHeight="1">
      <c r="A455" s="49" t="s">
        <v>1560</v>
      </c>
      <c r="B455" s="64" t="s">
        <v>358</v>
      </c>
      <c r="C455" s="49"/>
      <c r="D455" s="48" t="s">
        <v>1562</v>
      </c>
      <c r="E455" s="83" t="s">
        <v>1545</v>
      </c>
      <c r="F455" s="42" t="s">
        <v>1563</v>
      </c>
      <c r="G455" s="41" t="s">
        <v>464</v>
      </c>
      <c r="H455" s="43" t="s">
        <v>1564</v>
      </c>
    </row>
    <row r="456" spans="1:8" ht="22.5" customHeight="1">
      <c r="A456" s="49" t="s">
        <v>1560</v>
      </c>
      <c r="B456" s="64" t="s">
        <v>358</v>
      </c>
      <c r="C456" s="59" t="s">
        <v>382</v>
      </c>
      <c r="D456" s="48" t="s">
        <v>1565</v>
      </c>
      <c r="E456" s="49" t="s">
        <v>367</v>
      </c>
      <c r="F456" s="42" t="s">
        <v>368</v>
      </c>
      <c r="G456" s="42" t="s">
        <v>361</v>
      </c>
      <c r="H456" s="43" t="s">
        <v>369</v>
      </c>
    </row>
    <row r="457" spans="1:8" ht="22.5" customHeight="1">
      <c r="A457" s="49" t="s">
        <v>1560</v>
      </c>
      <c r="B457" s="64" t="s">
        <v>358</v>
      </c>
      <c r="C457" s="59" t="s">
        <v>382</v>
      </c>
      <c r="D457" s="48" t="s">
        <v>1566</v>
      </c>
      <c r="E457" s="49" t="s">
        <v>390</v>
      </c>
      <c r="F457" s="42"/>
      <c r="G457" s="41" t="s">
        <v>464</v>
      </c>
      <c r="H457" s="43" t="s">
        <v>1543</v>
      </c>
    </row>
    <row r="458" spans="1:8" ht="22.5" customHeight="1">
      <c r="A458" s="49" t="s">
        <v>1560</v>
      </c>
      <c r="B458" s="88" t="s">
        <v>362</v>
      </c>
      <c r="C458" s="49"/>
      <c r="D458" s="48" t="s">
        <v>1567</v>
      </c>
      <c r="E458" s="83" t="s">
        <v>1545</v>
      </c>
      <c r="F458" s="42" t="s">
        <v>1549</v>
      </c>
      <c r="G458" s="41" t="s">
        <v>464</v>
      </c>
      <c r="H458" s="43" t="s">
        <v>1568</v>
      </c>
    </row>
    <row r="459" spans="1:8" ht="22.5" customHeight="1">
      <c r="A459" s="49" t="s">
        <v>1560</v>
      </c>
      <c r="B459" s="64" t="s">
        <v>364</v>
      </c>
      <c r="C459" s="49"/>
      <c r="D459" s="48" t="s">
        <v>1569</v>
      </c>
      <c r="E459" s="49" t="s">
        <v>390</v>
      </c>
      <c r="F459" s="42"/>
      <c r="G459" s="41" t="s">
        <v>464</v>
      </c>
      <c r="H459" s="43" t="s">
        <v>1543</v>
      </c>
    </row>
    <row r="460" spans="1:8" ht="22.5" customHeight="1">
      <c r="A460" s="49" t="s">
        <v>1560</v>
      </c>
      <c r="B460" s="64" t="s">
        <v>364</v>
      </c>
      <c r="C460" s="49"/>
      <c r="D460" s="48" t="s">
        <v>1570</v>
      </c>
      <c r="E460" s="83" t="s">
        <v>1545</v>
      </c>
      <c r="F460" s="42" t="s">
        <v>1549</v>
      </c>
      <c r="G460" s="42" t="s">
        <v>464</v>
      </c>
      <c r="H460" s="43" t="s">
        <v>1571</v>
      </c>
    </row>
    <row r="461" spans="1:8" ht="22.5" customHeight="1">
      <c r="A461" s="49" t="s">
        <v>1560</v>
      </c>
      <c r="B461" s="82" t="s">
        <v>405</v>
      </c>
      <c r="C461" s="49"/>
      <c r="D461" s="48" t="s">
        <v>1572</v>
      </c>
      <c r="E461" s="83" t="s">
        <v>360</v>
      </c>
      <c r="F461" s="41"/>
      <c r="G461" s="42" t="s">
        <v>361</v>
      </c>
      <c r="H461" s="43"/>
    </row>
    <row r="462" spans="1:8" ht="22.5" customHeight="1">
      <c r="A462" s="49" t="s">
        <v>1560</v>
      </c>
      <c r="B462" s="82" t="s">
        <v>405</v>
      </c>
      <c r="C462" s="42" t="s">
        <v>374</v>
      </c>
      <c r="D462" s="48" t="s">
        <v>1573</v>
      </c>
      <c r="E462" s="49" t="s">
        <v>360</v>
      </c>
      <c r="F462" s="41"/>
      <c r="G462" s="42" t="s">
        <v>361</v>
      </c>
      <c r="H462" s="43"/>
    </row>
    <row r="463" spans="1:8" ht="22.5" customHeight="1">
      <c r="A463" s="49" t="s">
        <v>1560</v>
      </c>
      <c r="B463" s="82" t="s">
        <v>405</v>
      </c>
      <c r="C463" s="42" t="s">
        <v>374</v>
      </c>
      <c r="D463" s="48" t="s">
        <v>1574</v>
      </c>
      <c r="E463" s="49" t="s">
        <v>360</v>
      </c>
      <c r="F463" s="41"/>
      <c r="G463" s="42" t="s">
        <v>361</v>
      </c>
      <c r="H463" s="43"/>
    </row>
    <row r="464" spans="1:8" ht="22.5" customHeight="1">
      <c r="A464" s="49" t="s">
        <v>1560</v>
      </c>
      <c r="B464" s="82" t="s">
        <v>405</v>
      </c>
      <c r="C464" s="42" t="s">
        <v>376</v>
      </c>
      <c r="D464" s="48" t="s">
        <v>1575</v>
      </c>
      <c r="E464" s="49" t="s">
        <v>360</v>
      </c>
      <c r="F464" s="41"/>
      <c r="G464" s="42" t="s">
        <v>361</v>
      </c>
      <c r="H464" s="43"/>
    </row>
    <row r="465" spans="1:8" ht="22.5" customHeight="1">
      <c r="A465" s="49" t="s">
        <v>1560</v>
      </c>
      <c r="B465" s="82" t="s">
        <v>405</v>
      </c>
      <c r="C465" s="42" t="s">
        <v>378</v>
      </c>
      <c r="D465" s="48" t="s">
        <v>1577</v>
      </c>
      <c r="E465" s="49" t="s">
        <v>390</v>
      </c>
      <c r="F465" s="41"/>
      <c r="G465" s="42" t="s">
        <v>361</v>
      </c>
      <c r="H465" s="43" t="s">
        <v>1578</v>
      </c>
    </row>
    <row r="466" spans="1:8" ht="22.5" customHeight="1">
      <c r="A466" s="49" t="s">
        <v>1560</v>
      </c>
      <c r="B466" s="82" t="s">
        <v>408</v>
      </c>
      <c r="C466" s="47"/>
      <c r="D466" s="48" t="s">
        <v>1579</v>
      </c>
      <c r="E466" s="49" t="s">
        <v>360</v>
      </c>
      <c r="F466" s="39"/>
      <c r="G466" s="42" t="s">
        <v>361</v>
      </c>
      <c r="H466" s="43"/>
    </row>
    <row r="467" spans="1:8" ht="22.5" customHeight="1">
      <c r="A467" s="47" t="s">
        <v>1580</v>
      </c>
      <c r="B467" s="64" t="s">
        <v>358</v>
      </c>
      <c r="C467" s="47"/>
      <c r="D467" s="48" t="s">
        <v>1581</v>
      </c>
      <c r="E467" s="49" t="s">
        <v>390</v>
      </c>
      <c r="F467" s="39"/>
      <c r="G467" s="41" t="s">
        <v>464</v>
      </c>
      <c r="H467" s="43" t="s">
        <v>1543</v>
      </c>
    </row>
    <row r="468" spans="1:8" ht="22.5" customHeight="1">
      <c r="A468" s="47" t="s">
        <v>1580</v>
      </c>
      <c r="B468" s="88" t="s">
        <v>362</v>
      </c>
      <c r="C468" s="47"/>
      <c r="D468" s="48" t="s">
        <v>1582</v>
      </c>
      <c r="E468" s="49" t="s">
        <v>390</v>
      </c>
      <c r="F468" s="39"/>
      <c r="G468" s="41" t="s">
        <v>464</v>
      </c>
      <c r="H468" s="43" t="s">
        <v>1543</v>
      </c>
    </row>
    <row r="469" spans="1:8" ht="22.5" customHeight="1">
      <c r="A469" s="47" t="s">
        <v>1580</v>
      </c>
      <c r="B469" s="64" t="s">
        <v>364</v>
      </c>
      <c r="C469" s="47"/>
      <c r="D469" s="48" t="s">
        <v>1583</v>
      </c>
      <c r="E469" s="49" t="s">
        <v>390</v>
      </c>
      <c r="F469" s="39"/>
      <c r="G469" s="41" t="s">
        <v>464</v>
      </c>
      <c r="H469" s="43" t="s">
        <v>1543</v>
      </c>
    </row>
    <row r="470" spans="1:8" ht="22.5" customHeight="1">
      <c r="A470" s="47" t="s">
        <v>1580</v>
      </c>
      <c r="B470" s="82" t="s">
        <v>405</v>
      </c>
      <c r="C470" s="47"/>
      <c r="D470" s="48" t="s">
        <v>1584</v>
      </c>
      <c r="E470" s="49" t="s">
        <v>360</v>
      </c>
      <c r="F470" s="39"/>
      <c r="G470" s="42" t="s">
        <v>361</v>
      </c>
      <c r="H470" s="43"/>
    </row>
    <row r="471" spans="1:8" ht="27" customHeight="1">
      <c r="A471" s="47" t="s">
        <v>1580</v>
      </c>
      <c r="B471" s="82" t="s">
        <v>405</v>
      </c>
      <c r="C471" s="47"/>
      <c r="D471" s="48" t="s">
        <v>2587</v>
      </c>
      <c r="E471" s="49" t="s">
        <v>360</v>
      </c>
      <c r="F471" s="39"/>
      <c r="G471" s="42" t="s">
        <v>361</v>
      </c>
      <c r="H471" s="43"/>
    </row>
    <row r="472" spans="1:8" ht="35.9" customHeight="1">
      <c r="A472" s="63" t="s">
        <v>2588</v>
      </c>
      <c r="B472" s="88" t="s">
        <v>358</v>
      </c>
      <c r="C472" s="68"/>
      <c r="D472" s="66" t="s">
        <v>2589</v>
      </c>
      <c r="E472" s="83" t="s">
        <v>387</v>
      </c>
      <c r="F472" s="67"/>
      <c r="G472" s="42" t="s">
        <v>361</v>
      </c>
      <c r="H472" s="43" t="s">
        <v>2590</v>
      </c>
    </row>
    <row r="473" spans="1:8" ht="22.5" customHeight="1">
      <c r="A473" s="63" t="s">
        <v>2588</v>
      </c>
      <c r="B473" s="88" t="s">
        <v>358</v>
      </c>
      <c r="C473" s="64" t="s">
        <v>374</v>
      </c>
      <c r="D473" s="66" t="s">
        <v>2591</v>
      </c>
      <c r="E473" s="83" t="s">
        <v>2384</v>
      </c>
      <c r="F473" s="67"/>
      <c r="G473" s="42" t="s">
        <v>361</v>
      </c>
      <c r="H473" s="43" t="s">
        <v>2592</v>
      </c>
    </row>
    <row r="474" spans="1:8" ht="22.5" customHeight="1">
      <c r="A474" s="63" t="s">
        <v>2588</v>
      </c>
      <c r="B474" s="88" t="s">
        <v>358</v>
      </c>
      <c r="C474" s="64" t="s">
        <v>376</v>
      </c>
      <c r="D474" s="66" t="s">
        <v>2593</v>
      </c>
      <c r="E474" s="83" t="s">
        <v>360</v>
      </c>
      <c r="F474" s="67"/>
      <c r="G474" s="42" t="s">
        <v>361</v>
      </c>
      <c r="H474" s="43" t="s">
        <v>2592</v>
      </c>
    </row>
    <row r="475" spans="1:8" ht="40">
      <c r="A475" s="63" t="s">
        <v>2588</v>
      </c>
      <c r="B475" s="88" t="s">
        <v>358</v>
      </c>
      <c r="C475" s="64" t="s">
        <v>378</v>
      </c>
      <c r="D475" s="66" t="s">
        <v>2594</v>
      </c>
      <c r="E475" s="83" t="s">
        <v>427</v>
      </c>
      <c r="F475" s="72" t="s">
        <v>2595</v>
      </c>
      <c r="G475" s="42" t="s">
        <v>361</v>
      </c>
      <c r="H475" s="43" t="s">
        <v>2596</v>
      </c>
    </row>
    <row r="476" spans="1:8" ht="30">
      <c r="A476" s="63" t="s">
        <v>2588</v>
      </c>
      <c r="B476" s="88" t="s">
        <v>358</v>
      </c>
      <c r="C476" s="64" t="s">
        <v>382</v>
      </c>
      <c r="D476" s="66" t="s">
        <v>2597</v>
      </c>
      <c r="E476" s="83" t="s">
        <v>427</v>
      </c>
      <c r="F476" s="72" t="s">
        <v>2598</v>
      </c>
      <c r="G476" s="42" t="s">
        <v>361</v>
      </c>
      <c r="H476" s="43" t="s">
        <v>2596</v>
      </c>
    </row>
    <row r="477" spans="1:8" ht="22.5" customHeight="1">
      <c r="A477" s="63" t="s">
        <v>2588</v>
      </c>
      <c r="B477" s="88" t="s">
        <v>358</v>
      </c>
      <c r="C477" s="64" t="s">
        <v>740</v>
      </c>
      <c r="D477" s="66" t="s">
        <v>2599</v>
      </c>
      <c r="E477" s="83" t="s">
        <v>390</v>
      </c>
      <c r="F477" s="67"/>
      <c r="G477" s="41" t="s">
        <v>2600</v>
      </c>
      <c r="H477" s="43" t="s">
        <v>2601</v>
      </c>
    </row>
    <row r="478" spans="1:8" ht="38.9" customHeight="1">
      <c r="A478" s="63" t="s">
        <v>2588</v>
      </c>
      <c r="B478" s="88" t="s">
        <v>358</v>
      </c>
      <c r="C478" s="64" t="s">
        <v>746</v>
      </c>
      <c r="D478" s="66" t="s">
        <v>2602</v>
      </c>
      <c r="E478" s="83" t="s">
        <v>427</v>
      </c>
      <c r="F478" s="72" t="s">
        <v>2603</v>
      </c>
      <c r="G478" s="42" t="s">
        <v>361</v>
      </c>
      <c r="H478" s="43" t="s">
        <v>2596</v>
      </c>
    </row>
    <row r="479" spans="1:8" ht="22.5" customHeight="1">
      <c r="A479" s="63" t="s">
        <v>2588</v>
      </c>
      <c r="B479" s="88" t="s">
        <v>358</v>
      </c>
      <c r="C479" s="64" t="s">
        <v>1033</v>
      </c>
      <c r="D479" s="66" t="s">
        <v>2604</v>
      </c>
      <c r="E479" s="83" t="s">
        <v>360</v>
      </c>
      <c r="F479" s="55"/>
      <c r="G479" s="42" t="s">
        <v>361</v>
      </c>
      <c r="H479" s="43" t="s">
        <v>2592</v>
      </c>
    </row>
    <row r="480" spans="1:8" ht="35.9" customHeight="1">
      <c r="A480" s="63" t="s">
        <v>2605</v>
      </c>
      <c r="B480" s="65" t="s">
        <v>358</v>
      </c>
      <c r="C480" s="65" t="s">
        <v>374</v>
      </c>
      <c r="D480" s="66" t="s">
        <v>2606</v>
      </c>
      <c r="E480" s="83" t="s">
        <v>360</v>
      </c>
      <c r="F480" s="41"/>
      <c r="G480" s="42" t="s">
        <v>361</v>
      </c>
      <c r="H480" s="43"/>
    </row>
    <row r="481" spans="1:8" ht="22.5" customHeight="1">
      <c r="A481" s="63" t="s">
        <v>2605</v>
      </c>
      <c r="B481" s="65" t="s">
        <v>358</v>
      </c>
      <c r="C481" s="64" t="s">
        <v>376</v>
      </c>
      <c r="D481" s="66" t="s">
        <v>2607</v>
      </c>
      <c r="E481" s="83" t="s">
        <v>360</v>
      </c>
      <c r="F481" s="41"/>
      <c r="G481" s="42" t="s">
        <v>361</v>
      </c>
      <c r="H481" s="43"/>
    </row>
    <row r="482" spans="1:8" ht="22.5" customHeight="1">
      <c r="A482" s="63" t="s">
        <v>2605</v>
      </c>
      <c r="B482" s="65" t="s">
        <v>358</v>
      </c>
      <c r="C482" s="64" t="s">
        <v>378</v>
      </c>
      <c r="D482" s="66" t="s">
        <v>2608</v>
      </c>
      <c r="E482" s="83" t="s">
        <v>360</v>
      </c>
      <c r="F482" s="41"/>
      <c r="G482" s="42" t="s">
        <v>361</v>
      </c>
      <c r="H482" s="43"/>
    </row>
    <row r="483" spans="1:8" ht="22.5" customHeight="1">
      <c r="A483" s="63" t="s">
        <v>2605</v>
      </c>
      <c r="B483" s="65" t="s">
        <v>358</v>
      </c>
      <c r="C483" s="64" t="s">
        <v>382</v>
      </c>
      <c r="D483" s="66" t="s">
        <v>2609</v>
      </c>
      <c r="E483" s="83" t="s">
        <v>360</v>
      </c>
      <c r="F483" s="41"/>
      <c r="G483" s="42" t="s">
        <v>361</v>
      </c>
      <c r="H483" s="43"/>
    </row>
    <row r="484" spans="1:8" ht="22.5" customHeight="1">
      <c r="A484" s="63" t="s">
        <v>2605</v>
      </c>
      <c r="B484" s="65" t="s">
        <v>358</v>
      </c>
      <c r="C484" s="64" t="s">
        <v>740</v>
      </c>
      <c r="D484" s="66" t="s">
        <v>2610</v>
      </c>
      <c r="E484" s="83" t="s">
        <v>360</v>
      </c>
      <c r="F484" s="41"/>
      <c r="G484" s="42" t="s">
        <v>361</v>
      </c>
      <c r="H484" s="43"/>
    </row>
    <row r="485" spans="1:8" ht="35.9" customHeight="1">
      <c r="A485" s="63" t="s">
        <v>2605</v>
      </c>
      <c r="B485" s="65" t="s">
        <v>358</v>
      </c>
      <c r="C485" s="64" t="s">
        <v>746</v>
      </c>
      <c r="D485" s="66" t="s">
        <v>2611</v>
      </c>
      <c r="E485" s="83" t="s">
        <v>360</v>
      </c>
      <c r="F485" s="41"/>
      <c r="G485" s="42" t="s">
        <v>361</v>
      </c>
      <c r="H485" s="43"/>
    </row>
    <row r="486" spans="1:8" ht="22.5" customHeight="1">
      <c r="A486" s="63" t="s">
        <v>2605</v>
      </c>
      <c r="B486" s="88" t="s">
        <v>362</v>
      </c>
      <c r="C486" s="67" t="s">
        <v>374</v>
      </c>
      <c r="D486" s="66" t="s">
        <v>2612</v>
      </c>
      <c r="E486" s="83" t="s">
        <v>360</v>
      </c>
      <c r="F486" s="41"/>
      <c r="G486" s="42" t="s">
        <v>361</v>
      </c>
      <c r="H486" s="43"/>
    </row>
    <row r="487" spans="1:8" ht="22.5" customHeight="1">
      <c r="A487" s="63" t="s">
        <v>2605</v>
      </c>
      <c r="B487" s="88" t="s">
        <v>362</v>
      </c>
      <c r="C487" s="64" t="s">
        <v>376</v>
      </c>
      <c r="D487" s="66" t="s">
        <v>2613</v>
      </c>
      <c r="E487" s="83" t="s">
        <v>360</v>
      </c>
      <c r="F487" s="41"/>
      <c r="G487" s="42" t="s">
        <v>361</v>
      </c>
      <c r="H487" s="43"/>
    </row>
    <row r="488" spans="1:8" ht="22.5" customHeight="1">
      <c r="A488" s="63" t="s">
        <v>2605</v>
      </c>
      <c r="B488" s="88" t="s">
        <v>362</v>
      </c>
      <c r="C488" s="64" t="s">
        <v>378</v>
      </c>
      <c r="D488" s="66" t="s">
        <v>2614</v>
      </c>
      <c r="E488" s="83" t="s">
        <v>360</v>
      </c>
      <c r="F488" s="41"/>
      <c r="G488" s="42" t="s">
        <v>361</v>
      </c>
      <c r="H488" s="43"/>
    </row>
    <row r="489" spans="1:8" ht="22.5" customHeight="1">
      <c r="A489" s="63" t="s">
        <v>2605</v>
      </c>
      <c r="B489" s="88" t="s">
        <v>362</v>
      </c>
      <c r="C489" s="64" t="s">
        <v>382</v>
      </c>
      <c r="D489" s="66" t="s">
        <v>2615</v>
      </c>
      <c r="E489" s="83" t="s">
        <v>360</v>
      </c>
      <c r="F489" s="41"/>
      <c r="G489" s="42" t="s">
        <v>361</v>
      </c>
      <c r="H489" s="43"/>
    </row>
    <row r="490" spans="1:8" ht="22.5" customHeight="1">
      <c r="A490" s="37" t="s">
        <v>2616</v>
      </c>
      <c r="B490" s="82" t="s">
        <v>358</v>
      </c>
      <c r="C490" s="39"/>
      <c r="D490" s="48" t="s">
        <v>2617</v>
      </c>
      <c r="E490" s="49" t="s">
        <v>390</v>
      </c>
      <c r="F490" s="39"/>
      <c r="G490" s="41" t="s">
        <v>2600</v>
      </c>
      <c r="H490" s="43" t="s">
        <v>1543</v>
      </c>
    </row>
    <row r="491" spans="1:8" ht="22.5" customHeight="1">
      <c r="A491" s="37" t="s">
        <v>2616</v>
      </c>
      <c r="B491" s="82" t="s">
        <v>358</v>
      </c>
      <c r="C491" s="39"/>
      <c r="D491" s="48" t="s">
        <v>2618</v>
      </c>
      <c r="E491" s="49" t="s">
        <v>360</v>
      </c>
      <c r="F491" s="39"/>
      <c r="G491" s="42" t="s">
        <v>361</v>
      </c>
      <c r="H491" s="43"/>
    </row>
    <row r="492" spans="1:8" ht="22.5" customHeight="1">
      <c r="A492" s="37" t="s">
        <v>2616</v>
      </c>
      <c r="B492" s="82" t="s">
        <v>358</v>
      </c>
      <c r="C492" s="39"/>
      <c r="D492" s="48" t="s">
        <v>2619</v>
      </c>
      <c r="E492" s="49" t="s">
        <v>367</v>
      </c>
      <c r="F492" s="42" t="s">
        <v>368</v>
      </c>
      <c r="G492" s="42" t="s">
        <v>361</v>
      </c>
      <c r="H492" s="43" t="s">
        <v>369</v>
      </c>
    </row>
    <row r="493" spans="1:8" ht="35.9" customHeight="1">
      <c r="A493" s="37" t="s">
        <v>2616</v>
      </c>
      <c r="B493" s="82" t="s">
        <v>362</v>
      </c>
      <c r="C493" s="39"/>
      <c r="D493" s="48" t="s">
        <v>2620</v>
      </c>
      <c r="E493" s="49" t="s">
        <v>367</v>
      </c>
      <c r="F493" s="42" t="s">
        <v>368</v>
      </c>
      <c r="G493" s="42" t="s">
        <v>361</v>
      </c>
      <c r="H493" s="43" t="s">
        <v>369</v>
      </c>
    </row>
    <row r="494" spans="1:8" ht="22.5" customHeight="1">
      <c r="A494" s="37" t="s">
        <v>2616</v>
      </c>
      <c r="B494" s="82" t="s">
        <v>364</v>
      </c>
      <c r="C494" s="39"/>
      <c r="D494" s="48" t="s">
        <v>2621</v>
      </c>
      <c r="E494" s="49" t="s">
        <v>360</v>
      </c>
      <c r="F494" s="39"/>
      <c r="G494" s="42" t="s">
        <v>361</v>
      </c>
      <c r="H494" s="43"/>
    </row>
    <row r="495" spans="1:8" ht="22.5" customHeight="1">
      <c r="A495" s="37" t="s">
        <v>2616</v>
      </c>
      <c r="B495" s="82" t="s">
        <v>405</v>
      </c>
      <c r="C495" s="47"/>
      <c r="D495" s="48" t="s">
        <v>2622</v>
      </c>
      <c r="E495" s="49" t="s">
        <v>360</v>
      </c>
      <c r="F495" s="39"/>
      <c r="G495" s="42" t="s">
        <v>361</v>
      </c>
      <c r="H495" s="43"/>
    </row>
    <row r="496" spans="1:8" ht="57.65" customHeight="1">
      <c r="A496" s="37" t="s">
        <v>2623</v>
      </c>
      <c r="B496" s="82" t="s">
        <v>358</v>
      </c>
      <c r="C496" s="91"/>
      <c r="D496" s="48" t="s">
        <v>2624</v>
      </c>
      <c r="E496" s="92" t="s">
        <v>440</v>
      </c>
      <c r="F496" s="93" t="s">
        <v>2625</v>
      </c>
      <c r="G496" s="42" t="s">
        <v>361</v>
      </c>
      <c r="H496" s="43" t="s">
        <v>2626</v>
      </c>
    </row>
    <row r="497" spans="1:8" ht="34.5" customHeight="1">
      <c r="A497" s="37" t="s">
        <v>2623</v>
      </c>
      <c r="B497" s="82" t="s">
        <v>358</v>
      </c>
      <c r="C497" s="38"/>
      <c r="D497" s="48" t="s">
        <v>2627</v>
      </c>
      <c r="E497" s="92" t="s">
        <v>390</v>
      </c>
      <c r="F497" s="94"/>
      <c r="G497" s="42" t="s">
        <v>361</v>
      </c>
      <c r="H497" s="43" t="s">
        <v>2628</v>
      </c>
    </row>
    <row r="498" spans="1:8" ht="22.5" customHeight="1">
      <c r="A498" s="51" t="s">
        <v>2629</v>
      </c>
      <c r="B498" s="82" t="s">
        <v>2630</v>
      </c>
      <c r="C498" s="39"/>
      <c r="D498" s="40" t="s">
        <v>2631</v>
      </c>
      <c r="E498" s="39" t="s">
        <v>367</v>
      </c>
      <c r="F498" s="42" t="s">
        <v>368</v>
      </c>
      <c r="G498" s="42" t="s">
        <v>361</v>
      </c>
      <c r="H498" s="43" t="s">
        <v>369</v>
      </c>
    </row>
    <row r="499" spans="1:8" ht="22.5" customHeight="1">
      <c r="A499" s="51" t="s">
        <v>2629</v>
      </c>
      <c r="B499" s="82" t="s">
        <v>2630</v>
      </c>
      <c r="C499" s="38"/>
      <c r="D499" s="40" t="s">
        <v>2632</v>
      </c>
      <c r="E499" s="39" t="s">
        <v>360</v>
      </c>
      <c r="F499" s="55"/>
      <c r="G499" s="42" t="s">
        <v>361</v>
      </c>
      <c r="H499" s="43"/>
    </row>
    <row r="500" spans="1:8" ht="22.5" customHeight="1">
      <c r="A500" s="51" t="s">
        <v>2629</v>
      </c>
      <c r="B500" s="82" t="s">
        <v>2630</v>
      </c>
      <c r="C500" s="38"/>
      <c r="D500" s="40" t="s">
        <v>2633</v>
      </c>
      <c r="E500" s="55" t="s">
        <v>390</v>
      </c>
      <c r="F500" s="55"/>
      <c r="G500" s="41" t="s">
        <v>2634</v>
      </c>
      <c r="H500" s="43" t="s">
        <v>1543</v>
      </c>
    </row>
    <row r="501" spans="1:8" ht="22.5" customHeight="1">
      <c r="A501" s="51" t="s">
        <v>2629</v>
      </c>
      <c r="B501" s="82" t="s">
        <v>2630</v>
      </c>
      <c r="C501" s="38"/>
      <c r="D501" s="40" t="s">
        <v>2635</v>
      </c>
      <c r="E501" s="39" t="s">
        <v>360</v>
      </c>
      <c r="F501" s="55"/>
      <c r="G501" s="42" t="s">
        <v>361</v>
      </c>
      <c r="H501" s="43"/>
    </row>
    <row r="502" spans="1:8" ht="22.5" customHeight="1">
      <c r="A502" s="37" t="s">
        <v>2636</v>
      </c>
      <c r="B502" s="82" t="s">
        <v>358</v>
      </c>
      <c r="C502" s="47"/>
      <c r="D502" s="40" t="s">
        <v>2637</v>
      </c>
      <c r="E502" s="49" t="s">
        <v>390</v>
      </c>
      <c r="F502" s="39"/>
      <c r="G502" s="41" t="s">
        <v>2634</v>
      </c>
      <c r="H502" s="43" t="s">
        <v>1543</v>
      </c>
    </row>
    <row r="503" spans="1:8" ht="81" customHeight="1">
      <c r="A503" s="37" t="s">
        <v>2636</v>
      </c>
      <c r="B503" s="82" t="s">
        <v>362</v>
      </c>
      <c r="C503" s="47"/>
      <c r="D503" s="40" t="s">
        <v>2638</v>
      </c>
      <c r="E503" s="49" t="s">
        <v>427</v>
      </c>
      <c r="F503" s="72" t="s">
        <v>2639</v>
      </c>
      <c r="G503" s="42" t="s">
        <v>361</v>
      </c>
      <c r="H503" s="46" t="s">
        <v>2095</v>
      </c>
    </row>
    <row r="504" spans="1:8" ht="22.5" customHeight="1">
      <c r="A504" s="63" t="s">
        <v>2636</v>
      </c>
      <c r="B504" s="88" t="s">
        <v>364</v>
      </c>
      <c r="C504" s="68"/>
      <c r="D504" s="66" t="s">
        <v>2640</v>
      </c>
      <c r="E504" s="83" t="s">
        <v>390</v>
      </c>
      <c r="F504" s="67"/>
      <c r="G504" s="55" t="s">
        <v>2634</v>
      </c>
      <c r="H504" s="43" t="s">
        <v>1543</v>
      </c>
    </row>
    <row r="505" spans="1:8" ht="22.5" customHeight="1">
      <c r="A505" s="63" t="s">
        <v>2636</v>
      </c>
      <c r="B505" s="88" t="s">
        <v>405</v>
      </c>
      <c r="C505" s="68"/>
      <c r="D505" s="66" t="s">
        <v>2641</v>
      </c>
      <c r="E505" s="83" t="s">
        <v>371</v>
      </c>
      <c r="F505" s="95"/>
      <c r="G505" s="42" t="s">
        <v>361</v>
      </c>
      <c r="H505" s="43"/>
    </row>
    <row r="506" spans="1:8" ht="22.5" customHeight="1">
      <c r="A506" s="63" t="s">
        <v>2636</v>
      </c>
      <c r="B506" s="88" t="s">
        <v>405</v>
      </c>
      <c r="C506" s="68"/>
      <c r="D506" s="66" t="s">
        <v>2642</v>
      </c>
      <c r="E506" s="83" t="s">
        <v>371</v>
      </c>
      <c r="F506" s="95"/>
      <c r="G506" s="42" t="s">
        <v>361</v>
      </c>
      <c r="H506" s="43"/>
    </row>
    <row r="507" spans="1:8" ht="22.5" customHeight="1">
      <c r="A507" s="63" t="s">
        <v>2636</v>
      </c>
      <c r="B507" s="88" t="s">
        <v>405</v>
      </c>
      <c r="C507" s="65" t="s">
        <v>374</v>
      </c>
      <c r="D507" s="66" t="s">
        <v>2643</v>
      </c>
      <c r="E507" s="83" t="s">
        <v>360</v>
      </c>
      <c r="F507" s="67"/>
      <c r="G507" s="42" t="s">
        <v>361</v>
      </c>
      <c r="H507" s="43"/>
    </row>
    <row r="508" spans="1:8" ht="22.5" customHeight="1">
      <c r="A508" s="63" t="s">
        <v>2636</v>
      </c>
      <c r="B508" s="88" t="s">
        <v>405</v>
      </c>
      <c r="C508" s="65" t="s">
        <v>376</v>
      </c>
      <c r="D508" s="66" t="s">
        <v>2644</v>
      </c>
      <c r="E508" s="83" t="s">
        <v>390</v>
      </c>
      <c r="F508" s="67"/>
      <c r="G508" s="55" t="s">
        <v>2634</v>
      </c>
      <c r="H508" s="43" t="s">
        <v>1543</v>
      </c>
    </row>
    <row r="509" spans="1:8" ht="22.5" customHeight="1">
      <c r="A509" s="63" t="s">
        <v>2636</v>
      </c>
      <c r="B509" s="88" t="s">
        <v>405</v>
      </c>
      <c r="C509" s="65" t="s">
        <v>378</v>
      </c>
      <c r="D509" s="66" t="s">
        <v>2645</v>
      </c>
      <c r="E509" s="83" t="s">
        <v>360</v>
      </c>
      <c r="F509" s="67"/>
      <c r="G509" s="42" t="s">
        <v>361</v>
      </c>
      <c r="H509" s="43"/>
    </row>
    <row r="510" spans="1:8" ht="22.5" customHeight="1">
      <c r="A510" s="63" t="s">
        <v>2636</v>
      </c>
      <c r="B510" s="88" t="s">
        <v>408</v>
      </c>
      <c r="C510" s="68"/>
      <c r="D510" s="66" t="s">
        <v>2646</v>
      </c>
      <c r="E510" s="83" t="s">
        <v>360</v>
      </c>
      <c r="F510" s="67"/>
      <c r="G510" s="42" t="s">
        <v>361</v>
      </c>
      <c r="H510" s="43"/>
    </row>
    <row r="511" spans="1:8" ht="22.5" customHeight="1">
      <c r="A511" s="63" t="s">
        <v>2636</v>
      </c>
      <c r="B511" s="88" t="s">
        <v>408</v>
      </c>
      <c r="C511" s="68"/>
      <c r="D511" s="66" t="s">
        <v>2647</v>
      </c>
      <c r="E511" s="83" t="s">
        <v>360</v>
      </c>
      <c r="F511" s="67"/>
      <c r="G511" s="42" t="s">
        <v>361</v>
      </c>
      <c r="H511" s="43"/>
    </row>
    <row r="512" spans="1:8" ht="38.15" customHeight="1">
      <c r="A512" s="63" t="s">
        <v>2636</v>
      </c>
      <c r="B512" s="88" t="s">
        <v>410</v>
      </c>
      <c r="C512" s="68"/>
      <c r="D512" s="66" t="s">
        <v>2648</v>
      </c>
      <c r="E512" s="83" t="s">
        <v>427</v>
      </c>
      <c r="F512" s="72" t="s">
        <v>2649</v>
      </c>
      <c r="G512" s="42" t="s">
        <v>361</v>
      </c>
      <c r="H512" s="43" t="s">
        <v>369</v>
      </c>
    </row>
    <row r="513" spans="1:8" ht="22.5" customHeight="1">
      <c r="A513" s="63" t="s">
        <v>2636</v>
      </c>
      <c r="B513" s="88" t="s">
        <v>700</v>
      </c>
      <c r="C513" s="68"/>
      <c r="D513" s="66" t="s">
        <v>2650</v>
      </c>
      <c r="E513" s="83" t="s">
        <v>360</v>
      </c>
      <c r="F513" s="67"/>
      <c r="G513" s="42" t="s">
        <v>361</v>
      </c>
      <c r="H513" s="43"/>
    </row>
    <row r="514" spans="1:8" ht="22.5" customHeight="1">
      <c r="A514" s="96" t="s">
        <v>2651</v>
      </c>
      <c r="B514" s="97" t="s">
        <v>358</v>
      </c>
      <c r="C514" s="83"/>
      <c r="D514" s="66" t="s">
        <v>2652</v>
      </c>
      <c r="E514" s="83" t="s">
        <v>390</v>
      </c>
      <c r="F514" s="55"/>
      <c r="G514" s="55" t="s">
        <v>2653</v>
      </c>
      <c r="H514" s="43" t="s">
        <v>1543</v>
      </c>
    </row>
    <row r="515" spans="1:8" ht="22.5" customHeight="1">
      <c r="A515" s="96" t="s">
        <v>2651</v>
      </c>
      <c r="B515" s="97" t="s">
        <v>362</v>
      </c>
      <c r="C515" s="83"/>
      <c r="D515" s="66" t="s">
        <v>2654</v>
      </c>
      <c r="E515" s="55" t="s">
        <v>367</v>
      </c>
      <c r="F515" s="42" t="s">
        <v>368</v>
      </c>
      <c r="G515" s="42" t="s">
        <v>361</v>
      </c>
      <c r="H515" s="43" t="s">
        <v>369</v>
      </c>
    </row>
    <row r="516" spans="1:8" ht="22.5" customHeight="1">
      <c r="A516" s="96" t="s">
        <v>2651</v>
      </c>
      <c r="B516" s="97" t="s">
        <v>362</v>
      </c>
      <c r="C516" s="83"/>
      <c r="D516" s="66" t="s">
        <v>2655</v>
      </c>
      <c r="E516" s="83" t="s">
        <v>390</v>
      </c>
      <c r="F516" s="55"/>
      <c r="G516" s="55" t="s">
        <v>2653</v>
      </c>
      <c r="H516" s="43" t="s">
        <v>1543</v>
      </c>
    </row>
    <row r="517" spans="1:8" ht="83.15" customHeight="1">
      <c r="A517" s="96" t="s">
        <v>2651</v>
      </c>
      <c r="B517" s="97" t="s">
        <v>364</v>
      </c>
      <c r="C517" s="83"/>
      <c r="D517" s="66" t="s">
        <v>2656</v>
      </c>
      <c r="E517" s="83" t="s">
        <v>427</v>
      </c>
      <c r="F517" s="72" t="s">
        <v>2639</v>
      </c>
      <c r="G517" s="42" t="s">
        <v>361</v>
      </c>
      <c r="H517" s="46" t="s">
        <v>2095</v>
      </c>
    </row>
    <row r="518" spans="1:8" ht="22.5" customHeight="1">
      <c r="A518" s="96" t="s">
        <v>2651</v>
      </c>
      <c r="B518" s="97" t="s">
        <v>405</v>
      </c>
      <c r="C518" s="83"/>
      <c r="D518" s="66" t="s">
        <v>2657</v>
      </c>
      <c r="E518" s="83" t="s">
        <v>371</v>
      </c>
      <c r="F518" s="55"/>
      <c r="G518" s="42" t="s">
        <v>361</v>
      </c>
      <c r="H518" s="43"/>
    </row>
    <row r="519" spans="1:8" ht="22.5" customHeight="1">
      <c r="A519" s="96" t="s">
        <v>2651</v>
      </c>
      <c r="B519" s="97" t="s">
        <v>405</v>
      </c>
      <c r="C519" s="83"/>
      <c r="D519" s="66" t="s">
        <v>2658</v>
      </c>
      <c r="E519" s="83" t="s">
        <v>371</v>
      </c>
      <c r="F519" s="55"/>
      <c r="G519" s="42" t="s">
        <v>361</v>
      </c>
      <c r="H519" s="43"/>
    </row>
    <row r="520" spans="1:8" ht="22.5" customHeight="1">
      <c r="A520" s="96" t="s">
        <v>2651</v>
      </c>
      <c r="B520" s="97" t="s">
        <v>405</v>
      </c>
      <c r="C520" s="65" t="s">
        <v>374</v>
      </c>
      <c r="D520" s="66" t="s">
        <v>2659</v>
      </c>
      <c r="E520" s="83" t="s">
        <v>360</v>
      </c>
      <c r="F520" s="55"/>
      <c r="G520" s="42" t="s">
        <v>361</v>
      </c>
      <c r="H520" s="43"/>
    </row>
    <row r="521" spans="1:8" ht="22.5" customHeight="1">
      <c r="A521" s="96" t="s">
        <v>2651</v>
      </c>
      <c r="B521" s="97" t="s">
        <v>405</v>
      </c>
      <c r="C521" s="65" t="s">
        <v>376</v>
      </c>
      <c r="D521" s="66" t="s">
        <v>2660</v>
      </c>
      <c r="E521" s="83" t="s">
        <v>390</v>
      </c>
      <c r="F521" s="55"/>
      <c r="G521" s="55" t="s">
        <v>2653</v>
      </c>
      <c r="H521" s="43" t="s">
        <v>1543</v>
      </c>
    </row>
    <row r="522" spans="1:8" ht="22.5" customHeight="1">
      <c r="A522" s="96" t="s">
        <v>2651</v>
      </c>
      <c r="B522" s="97" t="s">
        <v>405</v>
      </c>
      <c r="C522" s="65" t="s">
        <v>378</v>
      </c>
      <c r="D522" s="66" t="s">
        <v>2661</v>
      </c>
      <c r="E522" s="83" t="s">
        <v>360</v>
      </c>
      <c r="F522" s="55"/>
      <c r="G522" s="42" t="s">
        <v>361</v>
      </c>
      <c r="H522" s="43"/>
    </row>
    <row r="523" spans="1:8" ht="22.5" customHeight="1">
      <c r="A523" s="96" t="s">
        <v>2651</v>
      </c>
      <c r="B523" s="97" t="s">
        <v>408</v>
      </c>
      <c r="C523" s="83"/>
      <c r="D523" s="66" t="s">
        <v>2662</v>
      </c>
      <c r="E523" s="83" t="s">
        <v>360</v>
      </c>
      <c r="F523" s="55"/>
      <c r="G523" s="42" t="s">
        <v>361</v>
      </c>
      <c r="H523" s="43"/>
    </row>
    <row r="524" spans="1:8" ht="22.5" customHeight="1">
      <c r="A524" s="96" t="s">
        <v>2651</v>
      </c>
      <c r="B524" s="97" t="s">
        <v>408</v>
      </c>
      <c r="C524" s="83"/>
      <c r="D524" s="66" t="s">
        <v>2663</v>
      </c>
      <c r="E524" s="83" t="s">
        <v>360</v>
      </c>
      <c r="F524" s="55"/>
      <c r="G524" s="42" t="s">
        <v>361</v>
      </c>
      <c r="H524" s="43"/>
    </row>
    <row r="525" spans="1:8" ht="38.9" customHeight="1">
      <c r="A525" s="96" t="s">
        <v>2651</v>
      </c>
      <c r="B525" s="97" t="s">
        <v>410</v>
      </c>
      <c r="C525" s="83"/>
      <c r="D525" s="66" t="s">
        <v>2664</v>
      </c>
      <c r="E525" s="83" t="s">
        <v>427</v>
      </c>
      <c r="F525" s="72" t="s">
        <v>2649</v>
      </c>
      <c r="G525" s="42" t="s">
        <v>361</v>
      </c>
      <c r="H525" s="43" t="s">
        <v>369</v>
      </c>
    </row>
    <row r="526" spans="1:8" ht="22.5" customHeight="1">
      <c r="A526" s="96" t="s">
        <v>2651</v>
      </c>
      <c r="B526" s="97" t="s">
        <v>700</v>
      </c>
      <c r="C526" s="83"/>
      <c r="D526" s="66" t="s">
        <v>2665</v>
      </c>
      <c r="E526" s="83" t="s">
        <v>360</v>
      </c>
      <c r="F526" s="55"/>
      <c r="G526" s="42" t="s">
        <v>361</v>
      </c>
      <c r="H526" s="43"/>
    </row>
    <row r="527" spans="1:8" ht="22.5" customHeight="1">
      <c r="A527" s="96" t="s">
        <v>2666</v>
      </c>
      <c r="B527" s="97" t="s">
        <v>358</v>
      </c>
      <c r="C527" s="83"/>
      <c r="D527" s="66" t="s">
        <v>2667</v>
      </c>
      <c r="E527" s="83" t="s">
        <v>390</v>
      </c>
      <c r="F527" s="55"/>
      <c r="G527" s="55" t="s">
        <v>2634</v>
      </c>
      <c r="H527" s="43" t="s">
        <v>1543</v>
      </c>
    </row>
    <row r="528" spans="1:8" ht="86.9" customHeight="1">
      <c r="A528" s="96" t="s">
        <v>2666</v>
      </c>
      <c r="B528" s="97" t="s">
        <v>362</v>
      </c>
      <c r="C528" s="83"/>
      <c r="D528" s="66" t="s">
        <v>2668</v>
      </c>
      <c r="E528" s="83" t="s">
        <v>427</v>
      </c>
      <c r="F528" s="72" t="s">
        <v>2639</v>
      </c>
      <c r="G528" s="42" t="s">
        <v>361</v>
      </c>
      <c r="H528" s="46" t="s">
        <v>2095</v>
      </c>
    </row>
    <row r="529" spans="1:8" ht="22.5" customHeight="1">
      <c r="A529" s="96" t="s">
        <v>2666</v>
      </c>
      <c r="B529" s="97" t="s">
        <v>364</v>
      </c>
      <c r="C529" s="83"/>
      <c r="D529" s="66" t="s">
        <v>2669</v>
      </c>
      <c r="E529" s="83" t="s">
        <v>390</v>
      </c>
      <c r="F529" s="55"/>
      <c r="G529" s="55" t="s">
        <v>2634</v>
      </c>
      <c r="H529" s="43" t="s">
        <v>1543</v>
      </c>
    </row>
    <row r="530" spans="1:8" ht="22.5" customHeight="1">
      <c r="A530" s="96" t="s">
        <v>2666</v>
      </c>
      <c r="B530" s="97" t="s">
        <v>405</v>
      </c>
      <c r="C530" s="83"/>
      <c r="D530" s="66" t="s">
        <v>2670</v>
      </c>
      <c r="E530" s="83" t="s">
        <v>360</v>
      </c>
      <c r="F530" s="55"/>
      <c r="G530" s="42" t="s">
        <v>361</v>
      </c>
      <c r="H530" s="43"/>
    </row>
    <row r="531" spans="1:8" ht="22.5" customHeight="1">
      <c r="A531" s="96" t="s">
        <v>2666</v>
      </c>
      <c r="B531" s="97" t="s">
        <v>408</v>
      </c>
      <c r="C531" s="83"/>
      <c r="D531" s="66" t="s">
        <v>2671</v>
      </c>
      <c r="E531" s="83" t="s">
        <v>371</v>
      </c>
      <c r="F531" s="55"/>
      <c r="G531" s="42" t="s">
        <v>361</v>
      </c>
      <c r="H531" s="43"/>
    </row>
    <row r="532" spans="1:8" ht="22.5" customHeight="1">
      <c r="A532" s="96" t="s">
        <v>2666</v>
      </c>
      <c r="B532" s="97" t="s">
        <v>408</v>
      </c>
      <c r="C532" s="83"/>
      <c r="D532" s="66" t="s">
        <v>2672</v>
      </c>
      <c r="E532" s="83" t="s">
        <v>371</v>
      </c>
      <c r="F532" s="55"/>
      <c r="G532" s="42" t="s">
        <v>361</v>
      </c>
      <c r="H532" s="43"/>
    </row>
    <row r="533" spans="1:8" ht="22.5" customHeight="1">
      <c r="A533" s="96" t="s">
        <v>2666</v>
      </c>
      <c r="B533" s="97" t="s">
        <v>408</v>
      </c>
      <c r="C533" s="98" t="s">
        <v>374</v>
      </c>
      <c r="D533" s="66" t="s">
        <v>2673</v>
      </c>
      <c r="E533" s="83" t="s">
        <v>360</v>
      </c>
      <c r="F533" s="55"/>
      <c r="G533" s="42" t="s">
        <v>361</v>
      </c>
      <c r="H533" s="43"/>
    </row>
    <row r="534" spans="1:8" ht="22.5" customHeight="1">
      <c r="A534" s="96" t="s">
        <v>2666</v>
      </c>
      <c r="B534" s="97" t="s">
        <v>408</v>
      </c>
      <c r="C534" s="98" t="s">
        <v>376</v>
      </c>
      <c r="D534" s="66" t="s">
        <v>2674</v>
      </c>
      <c r="E534" s="83" t="s">
        <v>390</v>
      </c>
      <c r="F534" s="55"/>
      <c r="G534" s="55" t="s">
        <v>2634</v>
      </c>
      <c r="H534" s="43" t="s">
        <v>1543</v>
      </c>
    </row>
    <row r="535" spans="1:8" ht="22.5" customHeight="1">
      <c r="A535" s="96" t="s">
        <v>2666</v>
      </c>
      <c r="B535" s="97" t="s">
        <v>408</v>
      </c>
      <c r="C535" s="98" t="s">
        <v>378</v>
      </c>
      <c r="D535" s="66" t="s">
        <v>2675</v>
      </c>
      <c r="E535" s="83" t="s">
        <v>360</v>
      </c>
      <c r="F535" s="55"/>
      <c r="G535" s="42" t="s">
        <v>361</v>
      </c>
      <c r="H535" s="43"/>
    </row>
    <row r="536" spans="1:8" ht="22.5" customHeight="1">
      <c r="A536" s="96" t="s">
        <v>2666</v>
      </c>
      <c r="B536" s="97" t="s">
        <v>410</v>
      </c>
      <c r="C536" s="83"/>
      <c r="D536" s="66" t="s">
        <v>2676</v>
      </c>
      <c r="E536" s="83" t="s">
        <v>360</v>
      </c>
      <c r="F536" s="55"/>
      <c r="G536" s="42" t="s">
        <v>361</v>
      </c>
      <c r="H536" s="43"/>
    </row>
    <row r="537" spans="1:8" ht="22.5" customHeight="1">
      <c r="A537" s="96" t="s">
        <v>2666</v>
      </c>
      <c r="B537" s="97" t="s">
        <v>410</v>
      </c>
      <c r="C537" s="83"/>
      <c r="D537" s="66" t="s">
        <v>2677</v>
      </c>
      <c r="E537" s="83" t="s">
        <v>360</v>
      </c>
      <c r="F537" s="55"/>
      <c r="G537" s="42" t="s">
        <v>361</v>
      </c>
      <c r="H537" s="43"/>
    </row>
    <row r="538" spans="1:8" ht="22.5" customHeight="1">
      <c r="A538" s="96" t="s">
        <v>2666</v>
      </c>
      <c r="B538" s="97" t="s">
        <v>700</v>
      </c>
      <c r="C538" s="83"/>
      <c r="D538" s="66" t="s">
        <v>2678</v>
      </c>
      <c r="E538" s="83" t="s">
        <v>360</v>
      </c>
      <c r="F538" s="55"/>
      <c r="G538" s="42" t="s">
        <v>361</v>
      </c>
      <c r="H538" s="43"/>
    </row>
    <row r="539" spans="1:8" ht="98.9" customHeight="1">
      <c r="A539" s="96" t="s">
        <v>2679</v>
      </c>
      <c r="B539" s="97" t="s">
        <v>364</v>
      </c>
      <c r="C539" s="83"/>
      <c r="D539" s="66" t="s">
        <v>2680</v>
      </c>
      <c r="E539" s="83" t="s">
        <v>440</v>
      </c>
      <c r="F539" s="72" t="s">
        <v>2681</v>
      </c>
      <c r="G539" s="42" t="s">
        <v>361</v>
      </c>
      <c r="H539" s="43" t="s">
        <v>2682</v>
      </c>
    </row>
    <row r="540" spans="1:8" ht="22.5" customHeight="1">
      <c r="A540" s="96" t="s">
        <v>2679</v>
      </c>
      <c r="B540" s="97" t="s">
        <v>358</v>
      </c>
      <c r="C540" s="83"/>
      <c r="D540" s="66" t="s">
        <v>2683</v>
      </c>
      <c r="E540" s="83" t="s">
        <v>390</v>
      </c>
      <c r="F540" s="55"/>
      <c r="G540" s="42" t="s">
        <v>361</v>
      </c>
      <c r="H540" s="43" t="s">
        <v>1543</v>
      </c>
    </row>
    <row r="541" spans="1:8" ht="22.5" customHeight="1">
      <c r="A541" s="96" t="s">
        <v>2679</v>
      </c>
      <c r="B541" s="97" t="s">
        <v>358</v>
      </c>
      <c r="C541" s="83"/>
      <c r="D541" s="66" t="s">
        <v>2684</v>
      </c>
      <c r="E541" s="83" t="s">
        <v>399</v>
      </c>
      <c r="F541" s="55"/>
      <c r="G541" s="42" t="s">
        <v>361</v>
      </c>
      <c r="H541" s="43"/>
    </row>
    <row r="542" spans="1:8" ht="22.5" customHeight="1">
      <c r="A542" s="96" t="s">
        <v>2679</v>
      </c>
      <c r="B542" s="97" t="s">
        <v>362</v>
      </c>
      <c r="C542" s="83"/>
      <c r="D542" s="66" t="s">
        <v>2685</v>
      </c>
      <c r="E542" s="83" t="s">
        <v>399</v>
      </c>
      <c r="F542" s="55"/>
      <c r="G542" s="42" t="s">
        <v>361</v>
      </c>
      <c r="H542" s="43"/>
    </row>
    <row r="543" spans="1:8" ht="78.650000000000006" customHeight="1">
      <c r="A543" s="96" t="s">
        <v>2679</v>
      </c>
      <c r="B543" s="97" t="s">
        <v>405</v>
      </c>
      <c r="C543" s="83"/>
      <c r="D543" s="66" t="s">
        <v>2686</v>
      </c>
      <c r="E543" s="83" t="s">
        <v>427</v>
      </c>
      <c r="F543" s="72" t="s">
        <v>2639</v>
      </c>
      <c r="G543" s="42" t="s">
        <v>361</v>
      </c>
      <c r="H543" s="46" t="s">
        <v>2687</v>
      </c>
    </row>
    <row r="544" spans="1:8" ht="68.150000000000006" customHeight="1">
      <c r="A544" s="55" t="s">
        <v>2688</v>
      </c>
      <c r="B544" s="72" t="s">
        <v>405</v>
      </c>
      <c r="C544" s="55"/>
      <c r="D544" s="66" t="s">
        <v>2689</v>
      </c>
      <c r="E544" s="55" t="s">
        <v>440</v>
      </c>
      <c r="F544" s="72" t="s">
        <v>2690</v>
      </c>
      <c r="G544" s="42" t="s">
        <v>361</v>
      </c>
      <c r="H544" s="66" t="s">
        <v>2691</v>
      </c>
    </row>
    <row r="545" spans="1:8" ht="22.5" customHeight="1">
      <c r="A545" s="55" t="s">
        <v>2688</v>
      </c>
      <c r="B545" s="72" t="s">
        <v>358</v>
      </c>
      <c r="C545" s="55"/>
      <c r="D545" s="66" t="s">
        <v>2692</v>
      </c>
      <c r="E545" s="55" t="s">
        <v>390</v>
      </c>
      <c r="F545" s="55"/>
      <c r="G545" s="55" t="s">
        <v>2634</v>
      </c>
      <c r="H545" s="43" t="s">
        <v>1543</v>
      </c>
    </row>
    <row r="546" spans="1:8" ht="22.5" customHeight="1">
      <c r="A546" s="55" t="s">
        <v>2688</v>
      </c>
      <c r="B546" s="72" t="s">
        <v>358</v>
      </c>
      <c r="C546" s="55"/>
      <c r="D546" s="66" t="s">
        <v>2693</v>
      </c>
      <c r="E546" s="83" t="s">
        <v>390</v>
      </c>
      <c r="F546" s="55"/>
      <c r="G546" s="55" t="s">
        <v>2634</v>
      </c>
      <c r="H546" s="43" t="s">
        <v>1543</v>
      </c>
    </row>
    <row r="547" spans="1:8" ht="83.15" customHeight="1">
      <c r="A547" s="55" t="s">
        <v>2688</v>
      </c>
      <c r="B547" s="97" t="s">
        <v>362</v>
      </c>
      <c r="C547" s="83"/>
      <c r="D547" s="66" t="s">
        <v>2694</v>
      </c>
      <c r="E547" s="83" t="s">
        <v>427</v>
      </c>
      <c r="F547" s="72" t="s">
        <v>2639</v>
      </c>
      <c r="G547" s="42" t="s">
        <v>361</v>
      </c>
      <c r="H547" s="46" t="s">
        <v>2695</v>
      </c>
    </row>
    <row r="548" spans="1:8" ht="22.5" customHeight="1">
      <c r="A548" s="55" t="s">
        <v>2688</v>
      </c>
      <c r="B548" s="97" t="s">
        <v>364</v>
      </c>
      <c r="C548" s="83"/>
      <c r="D548" s="66" t="s">
        <v>2696</v>
      </c>
      <c r="E548" s="83" t="s">
        <v>371</v>
      </c>
      <c r="F548" s="55"/>
      <c r="G548" s="42" t="s">
        <v>361</v>
      </c>
      <c r="H548" s="43"/>
    </row>
    <row r="549" spans="1:8" ht="22.5" customHeight="1">
      <c r="A549" s="55" t="s">
        <v>2688</v>
      </c>
      <c r="B549" s="97" t="s">
        <v>364</v>
      </c>
      <c r="C549" s="83"/>
      <c r="D549" s="66" t="s">
        <v>2697</v>
      </c>
      <c r="E549" s="83" t="s">
        <v>371</v>
      </c>
      <c r="F549" s="55"/>
      <c r="G549" s="42" t="s">
        <v>361</v>
      </c>
      <c r="H549" s="43"/>
    </row>
    <row r="550" spans="1:8" ht="22.5" customHeight="1">
      <c r="A550" s="55" t="s">
        <v>2688</v>
      </c>
      <c r="B550" s="97" t="s">
        <v>364</v>
      </c>
      <c r="C550" s="83"/>
      <c r="D550" s="66" t="s">
        <v>2698</v>
      </c>
      <c r="E550" s="83" t="s">
        <v>399</v>
      </c>
      <c r="F550" s="55"/>
      <c r="G550" s="42" t="s">
        <v>361</v>
      </c>
      <c r="H550" s="43"/>
    </row>
    <row r="551" spans="1:8" ht="22.5" customHeight="1">
      <c r="A551" s="55" t="s">
        <v>2688</v>
      </c>
      <c r="B551" s="97" t="s">
        <v>364</v>
      </c>
      <c r="C551" s="83"/>
      <c r="D551" s="66" t="s">
        <v>2699</v>
      </c>
      <c r="E551" s="83" t="s">
        <v>360</v>
      </c>
      <c r="F551" s="55"/>
      <c r="G551" s="42" t="s">
        <v>361</v>
      </c>
      <c r="H551" s="43"/>
    </row>
    <row r="552" spans="1:8" ht="22.5" customHeight="1">
      <c r="A552" s="55" t="s">
        <v>2688</v>
      </c>
      <c r="B552" s="97" t="s">
        <v>408</v>
      </c>
      <c r="C552" s="83"/>
      <c r="D552" s="66" t="s">
        <v>2700</v>
      </c>
      <c r="E552" s="83" t="s">
        <v>360</v>
      </c>
      <c r="F552" s="55"/>
      <c r="G552" s="42" t="s">
        <v>361</v>
      </c>
      <c r="H552" s="43"/>
    </row>
    <row r="553" spans="1:8" ht="34.5" customHeight="1">
      <c r="A553" s="55" t="s">
        <v>2701</v>
      </c>
      <c r="B553" s="72" t="s">
        <v>358</v>
      </c>
      <c r="C553" s="55"/>
      <c r="D553" s="66" t="s">
        <v>2702</v>
      </c>
      <c r="E553" s="83" t="s">
        <v>390</v>
      </c>
      <c r="F553" s="55"/>
      <c r="G553" s="55" t="s">
        <v>2703</v>
      </c>
      <c r="H553" s="43" t="s">
        <v>1543</v>
      </c>
    </row>
    <row r="554" spans="1:8" ht="34.5" customHeight="1">
      <c r="A554" s="55" t="s">
        <v>2701</v>
      </c>
      <c r="B554" s="72" t="s">
        <v>358</v>
      </c>
      <c r="C554" s="55"/>
      <c r="D554" s="66" t="s">
        <v>2704</v>
      </c>
      <c r="E554" s="83" t="s">
        <v>390</v>
      </c>
      <c r="F554" s="55"/>
      <c r="G554" s="55" t="s">
        <v>2703</v>
      </c>
      <c r="H554" s="43" t="s">
        <v>1543</v>
      </c>
    </row>
    <row r="555" spans="1:8" ht="34.5" customHeight="1">
      <c r="A555" s="55" t="s">
        <v>2701</v>
      </c>
      <c r="B555" s="72" t="s">
        <v>358</v>
      </c>
      <c r="C555" s="55"/>
      <c r="D555" s="66" t="s">
        <v>2705</v>
      </c>
      <c r="E555" s="83" t="s">
        <v>390</v>
      </c>
      <c r="F555" s="55"/>
      <c r="G555" s="55" t="s">
        <v>2703</v>
      </c>
      <c r="H555" s="43" t="s">
        <v>1543</v>
      </c>
    </row>
    <row r="556" spans="1:8" ht="22.5" customHeight="1">
      <c r="A556" s="55" t="s">
        <v>2701</v>
      </c>
      <c r="B556" s="97" t="s">
        <v>362</v>
      </c>
      <c r="C556" s="55"/>
      <c r="D556" s="66" t="s">
        <v>2706</v>
      </c>
      <c r="E556" s="83" t="s">
        <v>360</v>
      </c>
      <c r="F556" s="55"/>
      <c r="G556" s="42" t="s">
        <v>361</v>
      </c>
      <c r="H556" s="43"/>
    </row>
    <row r="557" spans="1:8" ht="22.5" customHeight="1">
      <c r="A557" s="55" t="s">
        <v>2701</v>
      </c>
      <c r="B557" s="97" t="s">
        <v>364</v>
      </c>
      <c r="C557" s="83"/>
      <c r="D557" s="66" t="s">
        <v>2707</v>
      </c>
      <c r="E557" s="83" t="s">
        <v>360</v>
      </c>
      <c r="F557" s="55"/>
      <c r="G557" s="42" t="s">
        <v>361</v>
      </c>
      <c r="H557" s="43"/>
    </row>
    <row r="558" spans="1:8" ht="22.5" customHeight="1">
      <c r="A558" s="55" t="s">
        <v>2701</v>
      </c>
      <c r="B558" s="97" t="s">
        <v>405</v>
      </c>
      <c r="C558" s="83"/>
      <c r="D558" s="66" t="s">
        <v>2708</v>
      </c>
      <c r="E558" s="83" t="s">
        <v>360</v>
      </c>
      <c r="F558" s="55"/>
      <c r="G558" s="42" t="s">
        <v>361</v>
      </c>
      <c r="H558" s="43"/>
    </row>
    <row r="559" spans="1:8" ht="147" customHeight="1">
      <c r="A559" s="96" t="s">
        <v>2709</v>
      </c>
      <c r="B559" s="72" t="s">
        <v>358</v>
      </c>
      <c r="C559" s="72"/>
      <c r="D559" s="66" t="s">
        <v>2710</v>
      </c>
      <c r="E559" s="92" t="s">
        <v>440</v>
      </c>
      <c r="F559" s="72" t="s">
        <v>2711</v>
      </c>
      <c r="G559" s="42" t="s">
        <v>361</v>
      </c>
      <c r="H559" s="43" t="s">
        <v>2712</v>
      </c>
    </row>
    <row r="560" spans="1:8" ht="22.5" customHeight="1">
      <c r="A560" s="96" t="s">
        <v>2709</v>
      </c>
      <c r="B560" s="72" t="s">
        <v>358</v>
      </c>
      <c r="C560" s="72"/>
      <c r="D560" s="66" t="s">
        <v>2713</v>
      </c>
      <c r="E560" s="83" t="s">
        <v>390</v>
      </c>
      <c r="F560" s="55"/>
      <c r="G560" s="55" t="s">
        <v>2714</v>
      </c>
      <c r="H560" s="43" t="s">
        <v>2715</v>
      </c>
    </row>
    <row r="561" spans="1:8" ht="22.5" customHeight="1">
      <c r="A561" s="58" t="s">
        <v>2709</v>
      </c>
      <c r="B561" s="99" t="s">
        <v>362</v>
      </c>
      <c r="C561" s="42"/>
      <c r="D561" s="48" t="s">
        <v>2716</v>
      </c>
      <c r="E561" s="49" t="s">
        <v>360</v>
      </c>
      <c r="F561" s="41"/>
      <c r="G561" s="42" t="s">
        <v>361</v>
      </c>
      <c r="H561" s="43"/>
    </row>
    <row r="562" spans="1:8" ht="22.5" customHeight="1">
      <c r="A562" s="58" t="s">
        <v>2709</v>
      </c>
      <c r="B562" s="99" t="s">
        <v>364</v>
      </c>
      <c r="C562" s="42"/>
      <c r="D562" s="48" t="s">
        <v>2717</v>
      </c>
      <c r="E562" s="49" t="s">
        <v>360</v>
      </c>
      <c r="F562" s="41"/>
      <c r="G562" s="42" t="s">
        <v>361</v>
      </c>
      <c r="H562" s="43"/>
    </row>
    <row r="563" spans="1:8" ht="22.5" customHeight="1">
      <c r="A563" s="58" t="s">
        <v>2709</v>
      </c>
      <c r="B563" s="82" t="s">
        <v>2718</v>
      </c>
      <c r="C563" s="38"/>
      <c r="D563" s="48" t="s">
        <v>2719</v>
      </c>
      <c r="E563" s="49" t="s">
        <v>360</v>
      </c>
      <c r="F563" s="39"/>
      <c r="G563" s="42" t="s">
        <v>361</v>
      </c>
      <c r="H563" s="43"/>
    </row>
    <row r="564" spans="1:8" ht="22.5" customHeight="1">
      <c r="A564" s="39" t="s">
        <v>2720</v>
      </c>
      <c r="B564" s="52" t="s">
        <v>358</v>
      </c>
      <c r="C564" s="52"/>
      <c r="D564" s="40" t="s">
        <v>2721</v>
      </c>
      <c r="E564" s="41" t="s">
        <v>390</v>
      </c>
      <c r="F564" s="39"/>
      <c r="G564" s="42" t="s">
        <v>361</v>
      </c>
      <c r="H564" s="43" t="s">
        <v>1578</v>
      </c>
    </row>
    <row r="565" spans="1:8" ht="22.5" customHeight="1">
      <c r="A565" s="39" t="s">
        <v>2720</v>
      </c>
      <c r="B565" s="52" t="s">
        <v>358</v>
      </c>
      <c r="C565" s="39"/>
      <c r="D565" s="40" t="s">
        <v>2722</v>
      </c>
      <c r="E565" s="41" t="s">
        <v>390</v>
      </c>
      <c r="F565" s="39"/>
      <c r="G565" s="41" t="s">
        <v>2723</v>
      </c>
      <c r="H565" s="43" t="s">
        <v>1543</v>
      </c>
    </row>
    <row r="566" spans="1:8" ht="22.5" customHeight="1">
      <c r="A566" s="39" t="s">
        <v>2720</v>
      </c>
      <c r="B566" s="82" t="s">
        <v>362</v>
      </c>
      <c r="C566" s="39"/>
      <c r="D566" s="48" t="s">
        <v>2724</v>
      </c>
      <c r="E566" s="41" t="s">
        <v>387</v>
      </c>
      <c r="F566" s="41"/>
      <c r="G566" s="42" t="s">
        <v>361</v>
      </c>
      <c r="H566" s="43" t="s">
        <v>2725</v>
      </c>
    </row>
    <row r="567" spans="1:8" ht="22.5" customHeight="1">
      <c r="A567" s="39" t="s">
        <v>2720</v>
      </c>
      <c r="B567" s="82" t="s">
        <v>362</v>
      </c>
      <c r="C567" s="52" t="s">
        <v>374</v>
      </c>
      <c r="D567" s="48" t="s">
        <v>2726</v>
      </c>
      <c r="E567" s="41" t="s">
        <v>2384</v>
      </c>
      <c r="F567" s="39"/>
      <c r="G567" s="41"/>
      <c r="H567" s="43" t="s">
        <v>2727</v>
      </c>
    </row>
    <row r="568" spans="1:8" ht="22.5" customHeight="1">
      <c r="A568" s="39" t="s">
        <v>2720</v>
      </c>
      <c r="B568" s="82" t="s">
        <v>362</v>
      </c>
      <c r="C568" s="52" t="s">
        <v>376</v>
      </c>
      <c r="D568" s="48" t="s">
        <v>2728</v>
      </c>
      <c r="E568" s="41" t="s">
        <v>390</v>
      </c>
      <c r="F568" s="39"/>
      <c r="G568" s="41" t="s">
        <v>2723</v>
      </c>
      <c r="H568" s="43" t="s">
        <v>2729</v>
      </c>
    </row>
    <row r="569" spans="1:8" ht="64.5" customHeight="1">
      <c r="A569" s="39" t="s">
        <v>2720</v>
      </c>
      <c r="B569" s="82" t="s">
        <v>362</v>
      </c>
      <c r="C569" s="52" t="s">
        <v>378</v>
      </c>
      <c r="D569" s="48" t="s">
        <v>2730</v>
      </c>
      <c r="E569" s="41" t="s">
        <v>427</v>
      </c>
      <c r="F569" s="42" t="s">
        <v>2731</v>
      </c>
      <c r="G569" s="42" t="s">
        <v>361</v>
      </c>
      <c r="H569" s="43" t="s">
        <v>2732</v>
      </c>
    </row>
    <row r="570" spans="1:8" ht="22.5" customHeight="1">
      <c r="A570" s="39" t="s">
        <v>2720</v>
      </c>
      <c r="B570" s="82" t="s">
        <v>362</v>
      </c>
      <c r="C570" s="52" t="s">
        <v>378</v>
      </c>
      <c r="D570" s="48" t="s">
        <v>2733</v>
      </c>
      <c r="E570" s="41" t="s">
        <v>2384</v>
      </c>
      <c r="F570" s="41"/>
      <c r="G570" s="42" t="s">
        <v>361</v>
      </c>
      <c r="H570" s="43" t="s">
        <v>2734</v>
      </c>
    </row>
    <row r="571" spans="1:8" ht="22.5" customHeight="1">
      <c r="A571" s="39" t="s">
        <v>2720</v>
      </c>
      <c r="B571" s="82" t="s">
        <v>364</v>
      </c>
      <c r="C571" s="38"/>
      <c r="D571" s="40" t="s">
        <v>2735</v>
      </c>
      <c r="E571" s="49" t="s">
        <v>360</v>
      </c>
      <c r="F571" s="39"/>
      <c r="G571" s="42" t="s">
        <v>361</v>
      </c>
      <c r="H571" s="43"/>
    </row>
    <row r="572" spans="1:8" ht="22.5" customHeight="1">
      <c r="A572" s="37" t="s">
        <v>2736</v>
      </c>
      <c r="B572" s="52" t="s">
        <v>358</v>
      </c>
      <c r="C572" s="52" t="s">
        <v>374</v>
      </c>
      <c r="D572" s="48" t="s">
        <v>2737</v>
      </c>
      <c r="E572" s="49" t="s">
        <v>360</v>
      </c>
      <c r="F572" s="39"/>
      <c r="G572" s="42" t="s">
        <v>361</v>
      </c>
      <c r="H572" s="43"/>
    </row>
    <row r="573" spans="1:8" ht="22.5" customHeight="1">
      <c r="A573" s="37" t="s">
        <v>2736</v>
      </c>
      <c r="B573" s="52" t="s">
        <v>358</v>
      </c>
      <c r="C573" s="52" t="s">
        <v>374</v>
      </c>
      <c r="D573" s="48" t="s">
        <v>2738</v>
      </c>
      <c r="E573" s="49" t="s">
        <v>360</v>
      </c>
      <c r="F573" s="39"/>
      <c r="G573" s="42" t="s">
        <v>361</v>
      </c>
      <c r="H573" s="43"/>
    </row>
    <row r="574" spans="1:8" ht="22.5" customHeight="1">
      <c r="A574" s="37" t="s">
        <v>2736</v>
      </c>
      <c r="B574" s="52" t="s">
        <v>358</v>
      </c>
      <c r="C574" s="52" t="s">
        <v>374</v>
      </c>
      <c r="D574" s="48" t="s">
        <v>2739</v>
      </c>
      <c r="E574" s="49" t="s">
        <v>360</v>
      </c>
      <c r="F574" s="39"/>
      <c r="G574" s="42" t="s">
        <v>361</v>
      </c>
      <c r="H574" s="43"/>
    </row>
    <row r="575" spans="1:8" ht="35.9" customHeight="1">
      <c r="A575" s="37" t="s">
        <v>2736</v>
      </c>
      <c r="B575" s="52" t="s">
        <v>358</v>
      </c>
      <c r="C575" s="52" t="s">
        <v>376</v>
      </c>
      <c r="D575" s="48" t="s">
        <v>2740</v>
      </c>
      <c r="E575" s="49" t="s">
        <v>360</v>
      </c>
      <c r="F575" s="100"/>
      <c r="G575" s="42" t="s">
        <v>361</v>
      </c>
      <c r="H575" s="43"/>
    </row>
    <row r="576" spans="1:8" ht="35.9" customHeight="1">
      <c r="A576" s="37" t="s">
        <v>2741</v>
      </c>
      <c r="B576" s="82" t="s">
        <v>358</v>
      </c>
      <c r="C576" s="47"/>
      <c r="D576" s="66" t="s">
        <v>2742</v>
      </c>
      <c r="E576" s="49" t="s">
        <v>360</v>
      </c>
      <c r="F576" s="39"/>
      <c r="G576" s="42" t="s">
        <v>361</v>
      </c>
      <c r="H576" s="43"/>
    </row>
    <row r="577" spans="1:8" ht="22.5" customHeight="1">
      <c r="A577" s="37" t="s">
        <v>2741</v>
      </c>
      <c r="B577" s="82" t="s">
        <v>358</v>
      </c>
      <c r="C577" s="47"/>
      <c r="D577" s="66" t="s">
        <v>2743</v>
      </c>
      <c r="E577" s="49" t="s">
        <v>360</v>
      </c>
      <c r="F577" s="39"/>
      <c r="G577" s="42" t="s">
        <v>361</v>
      </c>
      <c r="H577" s="43"/>
    </row>
    <row r="578" spans="1:8" ht="22.5" customHeight="1">
      <c r="A578" s="37" t="s">
        <v>2741</v>
      </c>
      <c r="B578" s="82" t="s">
        <v>362</v>
      </c>
      <c r="C578" s="47"/>
      <c r="D578" s="66" t="s">
        <v>2744</v>
      </c>
      <c r="E578" s="49" t="s">
        <v>367</v>
      </c>
      <c r="F578" s="42" t="s">
        <v>368</v>
      </c>
      <c r="G578" s="42" t="s">
        <v>361</v>
      </c>
      <c r="H578" s="43" t="s">
        <v>369</v>
      </c>
    </row>
    <row r="579" spans="1:8" ht="22.5" customHeight="1">
      <c r="A579" s="37" t="s">
        <v>2741</v>
      </c>
      <c r="B579" s="82" t="s">
        <v>362</v>
      </c>
      <c r="C579" s="47"/>
      <c r="D579" s="66" t="s">
        <v>2745</v>
      </c>
      <c r="E579" s="49" t="s">
        <v>360</v>
      </c>
      <c r="F579" s="39"/>
      <c r="G579" s="42" t="s">
        <v>361</v>
      </c>
      <c r="H579" s="43"/>
    </row>
    <row r="580" spans="1:8" ht="22.5" customHeight="1">
      <c r="A580" s="37" t="s">
        <v>2741</v>
      </c>
      <c r="B580" s="82" t="s">
        <v>364</v>
      </c>
      <c r="C580" s="47"/>
      <c r="D580" s="66" t="s">
        <v>2746</v>
      </c>
      <c r="E580" s="49" t="s">
        <v>360</v>
      </c>
      <c r="F580" s="39"/>
      <c r="G580" s="42" t="s">
        <v>361</v>
      </c>
      <c r="H580" s="43"/>
    </row>
    <row r="581" spans="1:8" ht="22.5" customHeight="1">
      <c r="A581" s="37" t="s">
        <v>2720</v>
      </c>
      <c r="B581" s="82" t="s">
        <v>358</v>
      </c>
      <c r="C581" s="47"/>
      <c r="D581" s="48" t="s">
        <v>2747</v>
      </c>
      <c r="E581" s="49" t="s">
        <v>390</v>
      </c>
      <c r="F581" s="39"/>
      <c r="G581" s="41" t="s">
        <v>2748</v>
      </c>
      <c r="H581" s="43" t="s">
        <v>1543</v>
      </c>
    </row>
    <row r="582" spans="1:8" ht="22.5" customHeight="1">
      <c r="A582" s="37" t="s">
        <v>2720</v>
      </c>
      <c r="B582" s="82" t="s">
        <v>358</v>
      </c>
      <c r="C582" s="47"/>
      <c r="D582" s="48" t="s">
        <v>2749</v>
      </c>
      <c r="E582" s="49" t="s">
        <v>387</v>
      </c>
      <c r="F582" s="39"/>
      <c r="G582" s="42" t="s">
        <v>361</v>
      </c>
      <c r="H582" s="43" t="s">
        <v>2750</v>
      </c>
    </row>
    <row r="583" spans="1:8" ht="22.5" customHeight="1">
      <c r="A583" s="37" t="s">
        <v>2720</v>
      </c>
      <c r="B583" s="82" t="s">
        <v>358</v>
      </c>
      <c r="C583" s="47"/>
      <c r="D583" s="48" t="s">
        <v>2751</v>
      </c>
      <c r="E583" s="49" t="s">
        <v>390</v>
      </c>
      <c r="F583" s="39"/>
      <c r="G583" s="41" t="s">
        <v>2748</v>
      </c>
      <c r="H583" s="43" t="s">
        <v>2752</v>
      </c>
    </row>
    <row r="584" spans="1:8" ht="22.5" customHeight="1">
      <c r="A584" s="37" t="s">
        <v>2720</v>
      </c>
      <c r="B584" s="82" t="s">
        <v>362</v>
      </c>
      <c r="C584" s="47"/>
      <c r="D584" s="48" t="s">
        <v>2753</v>
      </c>
      <c r="E584" s="49" t="s">
        <v>360</v>
      </c>
      <c r="F584" s="39"/>
      <c r="G584" s="42" t="s">
        <v>361</v>
      </c>
      <c r="H584" s="43"/>
    </row>
    <row r="585" spans="1:8" ht="22.5" customHeight="1">
      <c r="A585" s="63" t="s">
        <v>2754</v>
      </c>
      <c r="B585" s="88" t="s">
        <v>358</v>
      </c>
      <c r="C585" s="68"/>
      <c r="D585" s="66" t="s">
        <v>2755</v>
      </c>
      <c r="E585" s="83" t="s">
        <v>390</v>
      </c>
      <c r="F585" s="67"/>
      <c r="G585" s="55" t="s">
        <v>2748</v>
      </c>
      <c r="H585" s="43" t="s">
        <v>1543</v>
      </c>
    </row>
    <row r="586" spans="1:8" ht="22.5" customHeight="1">
      <c r="A586" s="63" t="s">
        <v>2754</v>
      </c>
      <c r="B586" s="88" t="s">
        <v>358</v>
      </c>
      <c r="C586" s="68"/>
      <c r="D586" s="66" t="s">
        <v>2756</v>
      </c>
      <c r="E586" s="49" t="s">
        <v>387</v>
      </c>
      <c r="F586" s="67"/>
      <c r="G586" s="42" t="s">
        <v>361</v>
      </c>
      <c r="H586" s="43" t="s">
        <v>2757</v>
      </c>
    </row>
    <row r="587" spans="1:8" ht="22.5" customHeight="1">
      <c r="A587" s="63" t="s">
        <v>2754</v>
      </c>
      <c r="B587" s="88" t="s">
        <v>358</v>
      </c>
      <c r="C587" s="68"/>
      <c r="D587" s="66" t="s">
        <v>2758</v>
      </c>
      <c r="E587" s="83" t="s">
        <v>390</v>
      </c>
      <c r="F587" s="67"/>
      <c r="G587" s="55" t="s">
        <v>2748</v>
      </c>
      <c r="H587" s="43" t="s">
        <v>2752</v>
      </c>
    </row>
    <row r="588" spans="1:8" ht="22.5" customHeight="1">
      <c r="A588" s="63" t="s">
        <v>2754</v>
      </c>
      <c r="B588" s="88" t="s">
        <v>362</v>
      </c>
      <c r="C588" s="68"/>
      <c r="D588" s="66" t="s">
        <v>2759</v>
      </c>
      <c r="E588" s="83" t="s">
        <v>390</v>
      </c>
      <c r="F588" s="67"/>
      <c r="G588" s="55" t="s">
        <v>2748</v>
      </c>
      <c r="H588" s="43" t="s">
        <v>1543</v>
      </c>
    </row>
    <row r="589" spans="1:8" ht="22.5" customHeight="1">
      <c r="A589" s="63" t="s">
        <v>2754</v>
      </c>
      <c r="B589" s="88" t="s">
        <v>362</v>
      </c>
      <c r="C589" s="65" t="s">
        <v>374</v>
      </c>
      <c r="D589" s="66" t="s">
        <v>2760</v>
      </c>
      <c r="E589" s="83" t="s">
        <v>390</v>
      </c>
      <c r="F589" s="67"/>
      <c r="G589" s="55" t="s">
        <v>2748</v>
      </c>
      <c r="H589" s="43" t="s">
        <v>1543</v>
      </c>
    </row>
    <row r="590" spans="1:8" ht="22.5" customHeight="1">
      <c r="A590" s="63" t="s">
        <v>2754</v>
      </c>
      <c r="B590" s="88" t="s">
        <v>405</v>
      </c>
      <c r="C590" s="65" t="s">
        <v>374</v>
      </c>
      <c r="D590" s="66" t="s">
        <v>2761</v>
      </c>
      <c r="E590" s="83" t="s">
        <v>390</v>
      </c>
      <c r="F590" s="67"/>
      <c r="G590" s="55" t="s">
        <v>2748</v>
      </c>
      <c r="H590" s="43" t="s">
        <v>1543</v>
      </c>
    </row>
    <row r="591" spans="1:8" ht="22.5" customHeight="1">
      <c r="A591" s="63" t="s">
        <v>2754</v>
      </c>
      <c r="B591" s="88" t="s">
        <v>405</v>
      </c>
      <c r="C591" s="65" t="s">
        <v>376</v>
      </c>
      <c r="D591" s="66" t="s">
        <v>2762</v>
      </c>
      <c r="E591" s="83" t="s">
        <v>390</v>
      </c>
      <c r="F591" s="67"/>
      <c r="G591" s="55" t="s">
        <v>2748</v>
      </c>
      <c r="H591" s="43" t="s">
        <v>1543</v>
      </c>
    </row>
    <row r="592" spans="1:8" ht="22.5" customHeight="1">
      <c r="A592" s="63" t="s">
        <v>2754</v>
      </c>
      <c r="B592" s="88" t="s">
        <v>362</v>
      </c>
      <c r="C592" s="65" t="s">
        <v>376</v>
      </c>
      <c r="D592" s="66" t="s">
        <v>2763</v>
      </c>
      <c r="E592" s="83" t="s">
        <v>390</v>
      </c>
      <c r="F592" s="67"/>
      <c r="G592" s="55" t="s">
        <v>2748</v>
      </c>
      <c r="H592" s="43" t="s">
        <v>1543</v>
      </c>
    </row>
    <row r="593" spans="1:8" ht="22.5" customHeight="1">
      <c r="A593" s="63" t="s">
        <v>2754</v>
      </c>
      <c r="B593" s="88" t="s">
        <v>405</v>
      </c>
      <c r="C593" s="65" t="s">
        <v>374</v>
      </c>
      <c r="D593" s="66" t="s">
        <v>2764</v>
      </c>
      <c r="E593" s="83" t="s">
        <v>390</v>
      </c>
      <c r="F593" s="67"/>
      <c r="G593" s="55" t="s">
        <v>2748</v>
      </c>
      <c r="H593" s="43" t="s">
        <v>1543</v>
      </c>
    </row>
    <row r="594" spans="1:8" ht="22.5" customHeight="1">
      <c r="A594" s="63" t="s">
        <v>2754</v>
      </c>
      <c r="B594" s="88" t="s">
        <v>405</v>
      </c>
      <c r="C594" s="65" t="s">
        <v>376</v>
      </c>
      <c r="D594" s="66" t="s">
        <v>2765</v>
      </c>
      <c r="E594" s="83" t="s">
        <v>390</v>
      </c>
      <c r="F594" s="67"/>
      <c r="G594" s="55" t="s">
        <v>2748</v>
      </c>
      <c r="H594" s="43" t="s">
        <v>1543</v>
      </c>
    </row>
    <row r="595" spans="1:8" ht="22.5" customHeight="1">
      <c r="A595" s="63" t="s">
        <v>2754</v>
      </c>
      <c r="B595" s="88" t="s">
        <v>362</v>
      </c>
      <c r="C595" s="65" t="s">
        <v>378</v>
      </c>
      <c r="D595" s="66" t="s">
        <v>2766</v>
      </c>
      <c r="E595" s="83" t="s">
        <v>390</v>
      </c>
      <c r="F595" s="67"/>
      <c r="G595" s="55" t="s">
        <v>2748</v>
      </c>
      <c r="H595" s="43" t="s">
        <v>1543</v>
      </c>
    </row>
    <row r="596" spans="1:8" ht="22.5" customHeight="1">
      <c r="A596" s="63" t="s">
        <v>2754</v>
      </c>
      <c r="B596" s="88" t="s">
        <v>405</v>
      </c>
      <c r="C596" s="65" t="s">
        <v>374</v>
      </c>
      <c r="D596" s="66" t="s">
        <v>2767</v>
      </c>
      <c r="E596" s="83" t="s">
        <v>390</v>
      </c>
      <c r="F596" s="67"/>
      <c r="G596" s="55" t="s">
        <v>2748</v>
      </c>
      <c r="H596" s="43" t="s">
        <v>1543</v>
      </c>
    </row>
    <row r="597" spans="1:8" ht="22.5" customHeight="1">
      <c r="A597" s="63" t="s">
        <v>2754</v>
      </c>
      <c r="B597" s="88" t="s">
        <v>405</v>
      </c>
      <c r="C597" s="65" t="s">
        <v>376</v>
      </c>
      <c r="D597" s="66" t="s">
        <v>2768</v>
      </c>
      <c r="E597" s="83" t="s">
        <v>390</v>
      </c>
      <c r="F597" s="67"/>
      <c r="G597" s="55" t="s">
        <v>2748</v>
      </c>
      <c r="H597" s="43" t="s">
        <v>1543</v>
      </c>
    </row>
    <row r="598" spans="1:8" ht="22.5" customHeight="1">
      <c r="A598" s="63" t="s">
        <v>2754</v>
      </c>
      <c r="B598" s="88" t="s">
        <v>364</v>
      </c>
      <c r="C598" s="68"/>
      <c r="D598" s="66" t="s">
        <v>2769</v>
      </c>
      <c r="E598" s="83" t="s">
        <v>390</v>
      </c>
      <c r="F598" s="67"/>
      <c r="G598" s="55" t="s">
        <v>2748</v>
      </c>
      <c r="H598" s="43" t="s">
        <v>1543</v>
      </c>
    </row>
    <row r="599" spans="1:8" ht="22.5" customHeight="1">
      <c r="A599" s="63" t="s">
        <v>2754</v>
      </c>
      <c r="B599" s="88" t="s">
        <v>364</v>
      </c>
      <c r="C599" s="65" t="s">
        <v>374</v>
      </c>
      <c r="D599" s="66" t="s">
        <v>2770</v>
      </c>
      <c r="E599" s="83" t="s">
        <v>390</v>
      </c>
      <c r="F599" s="67"/>
      <c r="G599" s="55" t="s">
        <v>2748</v>
      </c>
      <c r="H599" s="43" t="s">
        <v>1543</v>
      </c>
    </row>
    <row r="600" spans="1:8" ht="22.5" customHeight="1">
      <c r="A600" s="63" t="s">
        <v>2754</v>
      </c>
      <c r="B600" s="88" t="s">
        <v>405</v>
      </c>
      <c r="C600" s="65" t="s">
        <v>374</v>
      </c>
      <c r="D600" s="66" t="s">
        <v>2771</v>
      </c>
      <c r="E600" s="83" t="s">
        <v>390</v>
      </c>
      <c r="F600" s="67"/>
      <c r="G600" s="55" t="s">
        <v>2748</v>
      </c>
      <c r="H600" s="43" t="s">
        <v>1543</v>
      </c>
    </row>
    <row r="601" spans="1:8" ht="22.5" customHeight="1">
      <c r="A601" s="63" t="s">
        <v>2754</v>
      </c>
      <c r="B601" s="88" t="s">
        <v>405</v>
      </c>
      <c r="C601" s="65" t="s">
        <v>376</v>
      </c>
      <c r="D601" s="66" t="s">
        <v>2772</v>
      </c>
      <c r="E601" s="83" t="s">
        <v>390</v>
      </c>
      <c r="F601" s="67"/>
      <c r="G601" s="55" t="s">
        <v>2748</v>
      </c>
      <c r="H601" s="43" t="s">
        <v>1543</v>
      </c>
    </row>
    <row r="602" spans="1:8" ht="22.5" customHeight="1">
      <c r="A602" s="63" t="s">
        <v>2754</v>
      </c>
      <c r="B602" s="88" t="s">
        <v>364</v>
      </c>
      <c r="C602" s="65" t="s">
        <v>376</v>
      </c>
      <c r="D602" s="66" t="s">
        <v>2773</v>
      </c>
      <c r="E602" s="83" t="s">
        <v>390</v>
      </c>
      <c r="F602" s="67"/>
      <c r="G602" s="55" t="s">
        <v>2748</v>
      </c>
      <c r="H602" s="43" t="s">
        <v>1543</v>
      </c>
    </row>
    <row r="603" spans="1:8" ht="22.5" customHeight="1">
      <c r="A603" s="63" t="s">
        <v>2754</v>
      </c>
      <c r="B603" s="88" t="s">
        <v>405</v>
      </c>
      <c r="C603" s="65" t="s">
        <v>374</v>
      </c>
      <c r="D603" s="66" t="s">
        <v>2774</v>
      </c>
      <c r="E603" s="83" t="s">
        <v>390</v>
      </c>
      <c r="F603" s="67"/>
      <c r="G603" s="55" t="s">
        <v>2748</v>
      </c>
      <c r="H603" s="43" t="s">
        <v>1543</v>
      </c>
    </row>
    <row r="604" spans="1:8" ht="22.5" customHeight="1">
      <c r="A604" s="63" t="s">
        <v>2754</v>
      </c>
      <c r="B604" s="88" t="s">
        <v>405</v>
      </c>
      <c r="C604" s="65" t="s">
        <v>376</v>
      </c>
      <c r="D604" s="66" t="s">
        <v>2775</v>
      </c>
      <c r="E604" s="83" t="s">
        <v>390</v>
      </c>
      <c r="F604" s="67"/>
      <c r="G604" s="55" t="s">
        <v>2748</v>
      </c>
      <c r="H604" s="43" t="s">
        <v>1543</v>
      </c>
    </row>
    <row r="605" spans="1:8" ht="22.5" customHeight="1">
      <c r="A605" s="63" t="s">
        <v>2754</v>
      </c>
      <c r="B605" s="88" t="s">
        <v>364</v>
      </c>
      <c r="C605" s="65" t="s">
        <v>378</v>
      </c>
      <c r="D605" s="66" t="s">
        <v>2776</v>
      </c>
      <c r="E605" s="83" t="s">
        <v>390</v>
      </c>
      <c r="F605" s="67"/>
      <c r="G605" s="55" t="s">
        <v>2748</v>
      </c>
      <c r="H605" s="43" t="s">
        <v>1543</v>
      </c>
    </row>
    <row r="606" spans="1:8" ht="22.5" customHeight="1">
      <c r="A606" s="63" t="s">
        <v>2754</v>
      </c>
      <c r="B606" s="88" t="s">
        <v>405</v>
      </c>
      <c r="C606" s="65" t="s">
        <v>374</v>
      </c>
      <c r="D606" s="66" t="s">
        <v>2777</v>
      </c>
      <c r="E606" s="83" t="s">
        <v>390</v>
      </c>
      <c r="F606" s="67"/>
      <c r="G606" s="55" t="s">
        <v>2748</v>
      </c>
      <c r="H606" s="43" t="s">
        <v>1543</v>
      </c>
    </row>
    <row r="607" spans="1:8" ht="22.5" customHeight="1">
      <c r="A607" s="63" t="s">
        <v>2754</v>
      </c>
      <c r="B607" s="88" t="s">
        <v>405</v>
      </c>
      <c r="C607" s="65" t="s">
        <v>376</v>
      </c>
      <c r="D607" s="66" t="s">
        <v>2778</v>
      </c>
      <c r="E607" s="83" t="s">
        <v>390</v>
      </c>
      <c r="F607" s="67"/>
      <c r="G607" s="55" t="s">
        <v>2748</v>
      </c>
      <c r="H607" s="43" t="s">
        <v>1543</v>
      </c>
    </row>
    <row r="608" spans="1:8" ht="22.5" customHeight="1">
      <c r="A608" s="63" t="s">
        <v>2754</v>
      </c>
      <c r="B608" s="88" t="s">
        <v>408</v>
      </c>
      <c r="C608" s="68"/>
      <c r="D608" s="66" t="s">
        <v>2779</v>
      </c>
      <c r="E608" s="83" t="s">
        <v>360</v>
      </c>
      <c r="F608" s="67"/>
      <c r="G608" s="42" t="s">
        <v>361</v>
      </c>
      <c r="H608" s="43"/>
    </row>
    <row r="609" spans="1:8" ht="22.5" customHeight="1">
      <c r="A609" s="37" t="s">
        <v>2780</v>
      </c>
      <c r="B609" s="82" t="s">
        <v>358</v>
      </c>
      <c r="C609" s="47"/>
      <c r="D609" s="48" t="s">
        <v>2781</v>
      </c>
      <c r="E609" s="49" t="s">
        <v>390</v>
      </c>
      <c r="F609" s="39"/>
      <c r="G609" s="41" t="s">
        <v>2748</v>
      </c>
      <c r="H609" s="43" t="s">
        <v>1543</v>
      </c>
    </row>
    <row r="610" spans="1:8" ht="22.5" customHeight="1">
      <c r="A610" s="37" t="s">
        <v>2780</v>
      </c>
      <c r="B610" s="82" t="s">
        <v>358</v>
      </c>
      <c r="C610" s="47"/>
      <c r="D610" s="48" t="s">
        <v>2782</v>
      </c>
      <c r="E610" s="49" t="s">
        <v>387</v>
      </c>
      <c r="F610" s="39"/>
      <c r="G610" s="42" t="s">
        <v>361</v>
      </c>
      <c r="H610" s="43" t="s">
        <v>2783</v>
      </c>
    </row>
    <row r="611" spans="1:8" ht="22.5" customHeight="1">
      <c r="A611" s="37" t="s">
        <v>2780</v>
      </c>
      <c r="B611" s="82" t="s">
        <v>358</v>
      </c>
      <c r="C611" s="47"/>
      <c r="D611" s="48" t="s">
        <v>2784</v>
      </c>
      <c r="E611" s="49" t="s">
        <v>390</v>
      </c>
      <c r="F611" s="39"/>
      <c r="G611" s="41" t="s">
        <v>2748</v>
      </c>
      <c r="H611" s="43" t="s">
        <v>2752</v>
      </c>
    </row>
    <row r="612" spans="1:8" ht="22.5" customHeight="1">
      <c r="A612" s="63" t="s">
        <v>2780</v>
      </c>
      <c r="B612" s="82" t="s">
        <v>362</v>
      </c>
      <c r="C612" s="68"/>
      <c r="D612" s="66" t="s">
        <v>2785</v>
      </c>
      <c r="E612" s="83" t="s">
        <v>390</v>
      </c>
      <c r="F612" s="67"/>
      <c r="G612" s="55" t="s">
        <v>2748</v>
      </c>
      <c r="H612" s="43" t="s">
        <v>1543</v>
      </c>
    </row>
    <row r="613" spans="1:8" ht="22.5" customHeight="1">
      <c r="A613" s="63" t="s">
        <v>2780</v>
      </c>
      <c r="B613" s="82" t="s">
        <v>362</v>
      </c>
      <c r="C613" s="64" t="s">
        <v>374</v>
      </c>
      <c r="D613" s="66" t="s">
        <v>2786</v>
      </c>
      <c r="E613" s="83" t="s">
        <v>390</v>
      </c>
      <c r="F613" s="67"/>
      <c r="G613" s="55" t="s">
        <v>2748</v>
      </c>
      <c r="H613" s="43" t="s">
        <v>1543</v>
      </c>
    </row>
    <row r="614" spans="1:8" ht="22.5" customHeight="1">
      <c r="A614" s="63" t="s">
        <v>2780</v>
      </c>
      <c r="B614" s="88" t="s">
        <v>405</v>
      </c>
      <c r="C614" s="64" t="s">
        <v>374</v>
      </c>
      <c r="D614" s="66" t="s">
        <v>2787</v>
      </c>
      <c r="E614" s="83" t="s">
        <v>390</v>
      </c>
      <c r="F614" s="67"/>
      <c r="G614" s="55" t="s">
        <v>2748</v>
      </c>
      <c r="H614" s="43" t="s">
        <v>1543</v>
      </c>
    </row>
    <row r="615" spans="1:8" ht="22.5" customHeight="1">
      <c r="A615" s="63" t="s">
        <v>2780</v>
      </c>
      <c r="B615" s="88" t="s">
        <v>405</v>
      </c>
      <c r="C615" s="65" t="s">
        <v>376</v>
      </c>
      <c r="D615" s="66" t="s">
        <v>2788</v>
      </c>
      <c r="E615" s="83" t="s">
        <v>390</v>
      </c>
      <c r="F615" s="67"/>
      <c r="G615" s="55" t="s">
        <v>2748</v>
      </c>
      <c r="H615" s="43" t="s">
        <v>1543</v>
      </c>
    </row>
    <row r="616" spans="1:8" ht="22.5" customHeight="1">
      <c r="A616" s="63" t="s">
        <v>2780</v>
      </c>
      <c r="B616" s="88" t="s">
        <v>362</v>
      </c>
      <c r="C616" s="65" t="s">
        <v>376</v>
      </c>
      <c r="D616" s="66" t="s">
        <v>2789</v>
      </c>
      <c r="E616" s="83" t="s">
        <v>390</v>
      </c>
      <c r="F616" s="67"/>
      <c r="G616" s="55" t="s">
        <v>2748</v>
      </c>
      <c r="H616" s="43" t="s">
        <v>1543</v>
      </c>
    </row>
    <row r="617" spans="1:8" ht="22.5" customHeight="1">
      <c r="A617" s="63" t="s">
        <v>2780</v>
      </c>
      <c r="B617" s="88" t="s">
        <v>405</v>
      </c>
      <c r="C617" s="65" t="s">
        <v>374</v>
      </c>
      <c r="D617" s="66" t="s">
        <v>2790</v>
      </c>
      <c r="E617" s="83" t="s">
        <v>390</v>
      </c>
      <c r="F617" s="67"/>
      <c r="G617" s="55" t="s">
        <v>2748</v>
      </c>
      <c r="H617" s="43" t="s">
        <v>1543</v>
      </c>
    </row>
    <row r="618" spans="1:8" ht="22.5" customHeight="1">
      <c r="A618" s="63" t="s">
        <v>2780</v>
      </c>
      <c r="B618" s="88" t="s">
        <v>405</v>
      </c>
      <c r="C618" s="65" t="s">
        <v>376</v>
      </c>
      <c r="D618" s="66" t="s">
        <v>2791</v>
      </c>
      <c r="E618" s="83" t="s">
        <v>390</v>
      </c>
      <c r="F618" s="67"/>
      <c r="G618" s="55" t="s">
        <v>2748</v>
      </c>
      <c r="H618" s="43" t="s">
        <v>1543</v>
      </c>
    </row>
    <row r="619" spans="1:8" ht="22.5" customHeight="1">
      <c r="A619" s="63" t="s">
        <v>2780</v>
      </c>
      <c r="B619" s="88" t="s">
        <v>362</v>
      </c>
      <c r="C619" s="65" t="s">
        <v>378</v>
      </c>
      <c r="D619" s="66" t="s">
        <v>2792</v>
      </c>
      <c r="E619" s="83" t="s">
        <v>390</v>
      </c>
      <c r="F619" s="67"/>
      <c r="G619" s="55" t="s">
        <v>2748</v>
      </c>
      <c r="H619" s="43" t="s">
        <v>1543</v>
      </c>
    </row>
    <row r="620" spans="1:8" ht="22.5" customHeight="1">
      <c r="A620" s="63" t="s">
        <v>2780</v>
      </c>
      <c r="B620" s="88" t="s">
        <v>405</v>
      </c>
      <c r="C620" s="65" t="s">
        <v>374</v>
      </c>
      <c r="D620" s="66" t="s">
        <v>2793</v>
      </c>
      <c r="E620" s="83" t="s">
        <v>390</v>
      </c>
      <c r="F620" s="67"/>
      <c r="G620" s="55" t="s">
        <v>2748</v>
      </c>
      <c r="H620" s="43" t="s">
        <v>1543</v>
      </c>
    </row>
    <row r="621" spans="1:8" ht="22.5" customHeight="1">
      <c r="A621" s="63" t="s">
        <v>2780</v>
      </c>
      <c r="B621" s="88" t="s">
        <v>405</v>
      </c>
      <c r="C621" s="65" t="s">
        <v>376</v>
      </c>
      <c r="D621" s="66" t="s">
        <v>2794</v>
      </c>
      <c r="E621" s="83" t="s">
        <v>390</v>
      </c>
      <c r="F621" s="67"/>
      <c r="G621" s="55" t="s">
        <v>2748</v>
      </c>
      <c r="H621" s="43" t="s">
        <v>1543</v>
      </c>
    </row>
    <row r="622" spans="1:8" ht="22.5" customHeight="1">
      <c r="A622" s="63" t="s">
        <v>2780</v>
      </c>
      <c r="B622" s="88" t="s">
        <v>362</v>
      </c>
      <c r="C622" s="64" t="s">
        <v>382</v>
      </c>
      <c r="D622" s="66" t="s">
        <v>2795</v>
      </c>
      <c r="E622" s="83" t="s">
        <v>390</v>
      </c>
      <c r="F622" s="67"/>
      <c r="G622" s="55" t="s">
        <v>2748</v>
      </c>
      <c r="H622" s="43" t="s">
        <v>1543</v>
      </c>
    </row>
    <row r="623" spans="1:8" ht="22.5" customHeight="1">
      <c r="A623" s="63" t="s">
        <v>2780</v>
      </c>
      <c r="B623" s="88" t="s">
        <v>405</v>
      </c>
      <c r="C623" s="65" t="s">
        <v>374</v>
      </c>
      <c r="D623" s="66" t="s">
        <v>2796</v>
      </c>
      <c r="E623" s="83" t="s">
        <v>390</v>
      </c>
      <c r="F623" s="67"/>
      <c r="G623" s="55" t="s">
        <v>2748</v>
      </c>
      <c r="H623" s="43" t="s">
        <v>1543</v>
      </c>
    </row>
    <row r="624" spans="1:8" ht="22.5" customHeight="1">
      <c r="A624" s="63" t="s">
        <v>2780</v>
      </c>
      <c r="B624" s="88" t="s">
        <v>405</v>
      </c>
      <c r="C624" s="65" t="s">
        <v>376</v>
      </c>
      <c r="D624" s="66" t="s">
        <v>2797</v>
      </c>
      <c r="E624" s="83" t="s">
        <v>390</v>
      </c>
      <c r="F624" s="67"/>
      <c r="G624" s="55" t="s">
        <v>2748</v>
      </c>
      <c r="H624" s="43" t="s">
        <v>1543</v>
      </c>
    </row>
    <row r="625" spans="1:8" ht="22.5" customHeight="1">
      <c r="A625" s="37" t="s">
        <v>2780</v>
      </c>
      <c r="B625" s="88" t="s">
        <v>364</v>
      </c>
      <c r="C625" s="47"/>
      <c r="D625" s="48" t="s">
        <v>2798</v>
      </c>
      <c r="E625" s="49" t="s">
        <v>390</v>
      </c>
      <c r="F625" s="39"/>
      <c r="G625" s="41" t="s">
        <v>2748</v>
      </c>
      <c r="H625" s="43" t="s">
        <v>1543</v>
      </c>
    </row>
    <row r="626" spans="1:8" ht="22.5" customHeight="1">
      <c r="A626" s="63" t="s">
        <v>2780</v>
      </c>
      <c r="B626" s="88" t="s">
        <v>364</v>
      </c>
      <c r="C626" s="65" t="s">
        <v>374</v>
      </c>
      <c r="D626" s="66" t="s">
        <v>2799</v>
      </c>
      <c r="E626" s="83" t="s">
        <v>390</v>
      </c>
      <c r="F626" s="67"/>
      <c r="G626" s="55" t="s">
        <v>2748</v>
      </c>
      <c r="H626" s="43" t="s">
        <v>1543</v>
      </c>
    </row>
    <row r="627" spans="1:8" ht="22.5" customHeight="1">
      <c r="A627" s="63" t="s">
        <v>2780</v>
      </c>
      <c r="B627" s="88" t="s">
        <v>405</v>
      </c>
      <c r="C627" s="65" t="s">
        <v>374</v>
      </c>
      <c r="D627" s="66" t="s">
        <v>2800</v>
      </c>
      <c r="E627" s="83" t="s">
        <v>390</v>
      </c>
      <c r="F627" s="67"/>
      <c r="G627" s="55" t="s">
        <v>2748</v>
      </c>
      <c r="H627" s="43" t="s">
        <v>1543</v>
      </c>
    </row>
    <row r="628" spans="1:8" ht="22.5" customHeight="1">
      <c r="A628" s="63" t="s">
        <v>2780</v>
      </c>
      <c r="B628" s="88" t="s">
        <v>405</v>
      </c>
      <c r="C628" s="65" t="s">
        <v>376</v>
      </c>
      <c r="D628" s="66" t="s">
        <v>2801</v>
      </c>
      <c r="E628" s="83" t="s">
        <v>390</v>
      </c>
      <c r="F628" s="67"/>
      <c r="G628" s="55" t="s">
        <v>2748</v>
      </c>
      <c r="H628" s="43" t="s">
        <v>1543</v>
      </c>
    </row>
    <row r="629" spans="1:8" ht="22.5" customHeight="1">
      <c r="A629" s="63" t="s">
        <v>2780</v>
      </c>
      <c r="B629" s="88" t="s">
        <v>364</v>
      </c>
      <c r="C629" s="65" t="s">
        <v>376</v>
      </c>
      <c r="D629" s="66" t="s">
        <v>2802</v>
      </c>
      <c r="E629" s="83" t="s">
        <v>390</v>
      </c>
      <c r="F629" s="67"/>
      <c r="G629" s="55" t="s">
        <v>2748</v>
      </c>
      <c r="H629" s="43" t="s">
        <v>1543</v>
      </c>
    </row>
    <row r="630" spans="1:8" ht="22.5" customHeight="1">
      <c r="A630" s="63" t="s">
        <v>2780</v>
      </c>
      <c r="B630" s="88" t="s">
        <v>405</v>
      </c>
      <c r="C630" s="65" t="s">
        <v>374</v>
      </c>
      <c r="D630" s="66" t="s">
        <v>2803</v>
      </c>
      <c r="E630" s="83" t="s">
        <v>390</v>
      </c>
      <c r="F630" s="67"/>
      <c r="G630" s="55" t="s">
        <v>2748</v>
      </c>
      <c r="H630" s="43" t="s">
        <v>1543</v>
      </c>
    </row>
    <row r="631" spans="1:8" ht="22.5" customHeight="1">
      <c r="A631" s="63" t="s">
        <v>2780</v>
      </c>
      <c r="B631" s="88" t="s">
        <v>405</v>
      </c>
      <c r="C631" s="65" t="s">
        <v>376</v>
      </c>
      <c r="D631" s="66" t="s">
        <v>2804</v>
      </c>
      <c r="E631" s="83" t="s">
        <v>390</v>
      </c>
      <c r="F631" s="67"/>
      <c r="G631" s="55" t="s">
        <v>2748</v>
      </c>
      <c r="H631" s="43" t="s">
        <v>1543</v>
      </c>
    </row>
    <row r="632" spans="1:8" ht="22.5" customHeight="1">
      <c r="A632" s="63" t="s">
        <v>2780</v>
      </c>
      <c r="B632" s="88" t="s">
        <v>364</v>
      </c>
      <c r="C632" s="65" t="s">
        <v>378</v>
      </c>
      <c r="D632" s="66" t="s">
        <v>2805</v>
      </c>
      <c r="E632" s="83" t="s">
        <v>390</v>
      </c>
      <c r="F632" s="67"/>
      <c r="G632" s="55" t="s">
        <v>2748</v>
      </c>
      <c r="H632" s="43" t="s">
        <v>1543</v>
      </c>
    </row>
    <row r="633" spans="1:8" ht="22.5" customHeight="1">
      <c r="A633" s="63" t="s">
        <v>2780</v>
      </c>
      <c r="B633" s="88" t="s">
        <v>405</v>
      </c>
      <c r="C633" s="65" t="s">
        <v>374</v>
      </c>
      <c r="D633" s="66" t="s">
        <v>2806</v>
      </c>
      <c r="E633" s="83" t="s">
        <v>390</v>
      </c>
      <c r="F633" s="67"/>
      <c r="G633" s="55" t="s">
        <v>2748</v>
      </c>
      <c r="H633" s="43" t="s">
        <v>1543</v>
      </c>
    </row>
    <row r="634" spans="1:8" ht="22.5" customHeight="1">
      <c r="A634" s="63" t="s">
        <v>2780</v>
      </c>
      <c r="B634" s="88" t="s">
        <v>405</v>
      </c>
      <c r="C634" s="65" t="s">
        <v>376</v>
      </c>
      <c r="D634" s="66" t="s">
        <v>2807</v>
      </c>
      <c r="E634" s="83" t="s">
        <v>390</v>
      </c>
      <c r="F634" s="67"/>
      <c r="G634" s="55" t="s">
        <v>2748</v>
      </c>
      <c r="H634" s="43" t="s">
        <v>1543</v>
      </c>
    </row>
    <row r="635" spans="1:8" ht="22.5" customHeight="1">
      <c r="A635" s="63" t="s">
        <v>2780</v>
      </c>
      <c r="B635" s="88" t="s">
        <v>364</v>
      </c>
      <c r="C635" s="65" t="s">
        <v>382</v>
      </c>
      <c r="D635" s="66" t="s">
        <v>2808</v>
      </c>
      <c r="E635" s="83" t="s">
        <v>390</v>
      </c>
      <c r="F635" s="67"/>
      <c r="G635" s="55" t="s">
        <v>2748</v>
      </c>
      <c r="H635" s="43" t="s">
        <v>1543</v>
      </c>
    </row>
    <row r="636" spans="1:8" ht="22.5" customHeight="1">
      <c r="A636" s="63" t="s">
        <v>2780</v>
      </c>
      <c r="B636" s="88" t="s">
        <v>405</v>
      </c>
      <c r="C636" s="65" t="s">
        <v>374</v>
      </c>
      <c r="D636" s="66" t="s">
        <v>2809</v>
      </c>
      <c r="E636" s="83" t="s">
        <v>390</v>
      </c>
      <c r="F636" s="67"/>
      <c r="G636" s="55" t="s">
        <v>2748</v>
      </c>
      <c r="H636" s="43" t="s">
        <v>1543</v>
      </c>
    </row>
    <row r="637" spans="1:8" ht="22.5" customHeight="1">
      <c r="A637" s="63" t="s">
        <v>2780</v>
      </c>
      <c r="B637" s="88" t="s">
        <v>405</v>
      </c>
      <c r="C637" s="65" t="s">
        <v>376</v>
      </c>
      <c r="D637" s="66" t="s">
        <v>2810</v>
      </c>
      <c r="E637" s="83" t="s">
        <v>390</v>
      </c>
      <c r="F637" s="67"/>
      <c r="G637" s="55" t="s">
        <v>2748</v>
      </c>
      <c r="H637" s="43" t="s">
        <v>1543</v>
      </c>
    </row>
    <row r="638" spans="1:8" ht="22.5" customHeight="1">
      <c r="A638" s="37" t="s">
        <v>2780</v>
      </c>
      <c r="B638" s="82" t="s">
        <v>408</v>
      </c>
      <c r="C638" s="47"/>
      <c r="D638" s="48" t="s">
        <v>2811</v>
      </c>
      <c r="E638" s="49" t="s">
        <v>360</v>
      </c>
      <c r="F638" s="39"/>
      <c r="G638" s="42" t="s">
        <v>361</v>
      </c>
      <c r="H638" s="43"/>
    </row>
    <row r="639" spans="1:8" ht="22.5" customHeight="1">
      <c r="A639" s="37" t="s">
        <v>2812</v>
      </c>
      <c r="B639" s="82" t="s">
        <v>358</v>
      </c>
      <c r="C639" s="47"/>
      <c r="D639" s="101" t="s">
        <v>2813</v>
      </c>
      <c r="E639" s="49" t="s">
        <v>2330</v>
      </c>
      <c r="F639" s="39"/>
      <c r="G639" s="42" t="s">
        <v>361</v>
      </c>
      <c r="H639" s="43" t="s">
        <v>1543</v>
      </c>
    </row>
    <row r="640" spans="1:8" ht="22.5" customHeight="1">
      <c r="A640" s="37" t="s">
        <v>2814</v>
      </c>
      <c r="B640" s="82" t="s">
        <v>358</v>
      </c>
      <c r="C640" s="47"/>
      <c r="D640" s="101" t="s">
        <v>2815</v>
      </c>
      <c r="E640" s="49" t="s">
        <v>390</v>
      </c>
      <c r="F640" s="39"/>
      <c r="G640" s="42" t="s">
        <v>361</v>
      </c>
      <c r="H640" s="43" t="s">
        <v>1578</v>
      </c>
    </row>
    <row r="641" spans="1:8" ht="22.5" customHeight="1">
      <c r="A641" s="37" t="s">
        <v>2814</v>
      </c>
      <c r="B641" s="88" t="s">
        <v>362</v>
      </c>
      <c r="C641" s="47"/>
      <c r="D641" s="101" t="s">
        <v>2816</v>
      </c>
      <c r="E641" s="49" t="s">
        <v>390</v>
      </c>
      <c r="F641" s="39"/>
      <c r="G641" s="42" t="s">
        <v>361</v>
      </c>
      <c r="H641" s="43" t="s">
        <v>1578</v>
      </c>
    </row>
    <row r="642" spans="1:8" ht="22.5" customHeight="1">
      <c r="A642" s="37" t="s">
        <v>2814</v>
      </c>
      <c r="B642" s="88" t="s">
        <v>364</v>
      </c>
      <c r="C642" s="47"/>
      <c r="D642" s="101" t="s">
        <v>2817</v>
      </c>
      <c r="E642" s="49" t="s">
        <v>360</v>
      </c>
      <c r="F642" s="39"/>
      <c r="G642" s="42" t="s">
        <v>361</v>
      </c>
      <c r="H642" s="43"/>
    </row>
    <row r="643" spans="1:8" ht="35.9" customHeight="1">
      <c r="A643" s="37" t="s">
        <v>2814</v>
      </c>
      <c r="B643" s="88" t="s">
        <v>405</v>
      </c>
      <c r="C643" s="47"/>
      <c r="D643" s="101" t="s">
        <v>2818</v>
      </c>
      <c r="E643" s="49" t="s">
        <v>2330</v>
      </c>
      <c r="F643" s="39"/>
      <c r="G643" s="42" t="s">
        <v>361</v>
      </c>
      <c r="H643" s="43" t="s">
        <v>1543</v>
      </c>
    </row>
    <row r="644" spans="1:8" ht="35.9" customHeight="1">
      <c r="A644" s="37" t="s">
        <v>2814</v>
      </c>
      <c r="B644" s="82" t="s">
        <v>408</v>
      </c>
      <c r="C644" s="47"/>
      <c r="D644" s="101" t="s">
        <v>2819</v>
      </c>
      <c r="E644" s="49" t="s">
        <v>2330</v>
      </c>
      <c r="F644" s="39"/>
      <c r="G644" s="42" t="s">
        <v>361</v>
      </c>
      <c r="H644" s="43" t="s">
        <v>1543</v>
      </c>
    </row>
    <row r="645" spans="1:8" ht="22.5" customHeight="1">
      <c r="A645" s="37" t="s">
        <v>2814</v>
      </c>
      <c r="B645" s="82" t="s">
        <v>408</v>
      </c>
      <c r="C645" s="47"/>
      <c r="D645" s="84" t="s">
        <v>2820</v>
      </c>
      <c r="E645" s="49" t="s">
        <v>360</v>
      </c>
      <c r="F645" s="39"/>
      <c r="G645" s="42" t="s">
        <v>361</v>
      </c>
      <c r="H645" s="43"/>
    </row>
    <row r="646" spans="1:8" ht="37.4" customHeight="1">
      <c r="A646" s="37" t="s">
        <v>2821</v>
      </c>
      <c r="B646" s="82"/>
      <c r="C646" s="37"/>
      <c r="D646" s="48" t="s">
        <v>2822</v>
      </c>
      <c r="E646" s="49" t="s">
        <v>440</v>
      </c>
      <c r="F646" s="102" t="s">
        <v>2823</v>
      </c>
      <c r="G646" s="42" t="s">
        <v>361</v>
      </c>
      <c r="H646" s="43" t="s">
        <v>2824</v>
      </c>
    </row>
    <row r="647" spans="1:8" ht="22.5" customHeight="1">
      <c r="A647" s="37" t="s">
        <v>2821</v>
      </c>
      <c r="B647" s="82"/>
      <c r="C647" s="37"/>
      <c r="D647" s="48" t="s">
        <v>2825</v>
      </c>
      <c r="E647" s="49" t="s">
        <v>387</v>
      </c>
      <c r="F647" s="103"/>
      <c r="G647" s="42" t="s">
        <v>361</v>
      </c>
      <c r="H647" s="43" t="s">
        <v>2826</v>
      </c>
    </row>
    <row r="648" spans="1:8" ht="22.5" customHeight="1">
      <c r="A648" s="37" t="s">
        <v>2821</v>
      </c>
      <c r="B648" s="82"/>
      <c r="C648" s="37"/>
      <c r="D648" s="48" t="s">
        <v>2827</v>
      </c>
      <c r="E648" s="49" t="s">
        <v>387</v>
      </c>
      <c r="F648" s="103"/>
      <c r="G648" s="42" t="s">
        <v>361</v>
      </c>
      <c r="H648" s="43" t="s">
        <v>2828</v>
      </c>
    </row>
    <row r="649" spans="1:8" ht="22.5" customHeight="1">
      <c r="A649" s="37" t="s">
        <v>2821</v>
      </c>
      <c r="B649" s="82" t="s">
        <v>358</v>
      </c>
      <c r="C649" s="37"/>
      <c r="D649" s="48" t="s">
        <v>2829</v>
      </c>
      <c r="E649" s="49" t="s">
        <v>390</v>
      </c>
      <c r="F649" s="103"/>
      <c r="G649" s="42" t="s">
        <v>361</v>
      </c>
      <c r="H649" s="43" t="s">
        <v>2830</v>
      </c>
    </row>
    <row r="650" spans="1:8" ht="22.5" customHeight="1">
      <c r="A650" s="37" t="s">
        <v>2821</v>
      </c>
      <c r="B650" s="82" t="s">
        <v>358</v>
      </c>
      <c r="C650" s="37"/>
      <c r="D650" s="48" t="s">
        <v>2831</v>
      </c>
      <c r="E650" s="49" t="s">
        <v>2330</v>
      </c>
      <c r="F650" s="103"/>
      <c r="G650" s="42" t="s">
        <v>361</v>
      </c>
      <c r="H650" s="43" t="s">
        <v>2830</v>
      </c>
    </row>
    <row r="651" spans="1:8" ht="22.5" customHeight="1">
      <c r="A651" s="37" t="s">
        <v>2821</v>
      </c>
      <c r="B651" s="82" t="s">
        <v>362</v>
      </c>
      <c r="C651" s="37"/>
      <c r="D651" s="48" t="s">
        <v>2832</v>
      </c>
      <c r="E651" s="49" t="s">
        <v>390</v>
      </c>
      <c r="F651" s="103"/>
      <c r="G651" s="42" t="s">
        <v>361</v>
      </c>
      <c r="H651" s="43" t="s">
        <v>2830</v>
      </c>
    </row>
    <row r="652" spans="1:8" ht="22.5" customHeight="1">
      <c r="A652" s="37" t="s">
        <v>2821</v>
      </c>
      <c r="B652" s="82" t="s">
        <v>362</v>
      </c>
      <c r="C652" s="37"/>
      <c r="D652" s="48" t="s">
        <v>2833</v>
      </c>
      <c r="E652" s="49" t="s">
        <v>2330</v>
      </c>
      <c r="F652" s="103"/>
      <c r="G652" s="42" t="s">
        <v>361</v>
      </c>
      <c r="H652" s="43" t="s">
        <v>2830</v>
      </c>
    </row>
    <row r="653" spans="1:8" ht="22.5" customHeight="1">
      <c r="A653" s="51" t="s">
        <v>2834</v>
      </c>
      <c r="B653" s="82" t="s">
        <v>358</v>
      </c>
      <c r="C653" s="47"/>
      <c r="D653" s="48" t="s">
        <v>2835</v>
      </c>
      <c r="E653" s="49" t="s">
        <v>387</v>
      </c>
      <c r="F653" s="41"/>
      <c r="G653" s="42" t="s">
        <v>361</v>
      </c>
      <c r="H653" s="43" t="s">
        <v>2836</v>
      </c>
    </row>
    <row r="654" spans="1:8" ht="88.4" customHeight="1">
      <c r="A654" s="51" t="s">
        <v>2834</v>
      </c>
      <c r="B654" s="82" t="s">
        <v>358</v>
      </c>
      <c r="C654" s="47"/>
      <c r="D654" s="48" t="s">
        <v>2837</v>
      </c>
      <c r="E654" s="49" t="s">
        <v>427</v>
      </c>
      <c r="F654" s="42" t="s">
        <v>2838</v>
      </c>
      <c r="G654" s="42" t="s">
        <v>361</v>
      </c>
      <c r="H654" s="46" t="s">
        <v>2839</v>
      </c>
    </row>
    <row r="655" spans="1:8" ht="22.5" customHeight="1">
      <c r="A655" s="51" t="s">
        <v>2834</v>
      </c>
      <c r="B655" s="82" t="s">
        <v>358</v>
      </c>
      <c r="C655" s="38" t="s">
        <v>1033</v>
      </c>
      <c r="D655" s="48" t="s">
        <v>2840</v>
      </c>
      <c r="E655" s="49" t="s">
        <v>399</v>
      </c>
      <c r="F655" s="41"/>
      <c r="G655" s="42" t="s">
        <v>361</v>
      </c>
      <c r="H655" s="43" t="s">
        <v>2841</v>
      </c>
    </row>
    <row r="656" spans="1:8" ht="22.5" customHeight="1">
      <c r="A656" s="51" t="s">
        <v>2834</v>
      </c>
      <c r="B656" s="82" t="s">
        <v>362</v>
      </c>
      <c r="C656" s="38"/>
      <c r="D656" s="48" t="s">
        <v>2842</v>
      </c>
      <c r="E656" s="49" t="s">
        <v>360</v>
      </c>
      <c r="F656" s="39"/>
      <c r="G656" s="42" t="s">
        <v>361</v>
      </c>
      <c r="H656" s="43"/>
    </row>
    <row r="657" spans="1:8" ht="22.5" customHeight="1">
      <c r="A657" s="37" t="s">
        <v>2843</v>
      </c>
      <c r="B657" s="104"/>
      <c r="C657" s="60"/>
      <c r="D657" s="48" t="s">
        <v>2844</v>
      </c>
      <c r="E657" s="49" t="s">
        <v>387</v>
      </c>
      <c r="F657" s="105"/>
      <c r="G657" s="42" t="s">
        <v>361</v>
      </c>
      <c r="H657" s="43" t="s">
        <v>2845</v>
      </c>
    </row>
    <row r="658" spans="1:8" ht="22.5" customHeight="1">
      <c r="A658" s="37" t="s">
        <v>2843</v>
      </c>
      <c r="B658" s="82" t="s">
        <v>358</v>
      </c>
      <c r="C658" s="47"/>
      <c r="D658" s="48" t="s">
        <v>2846</v>
      </c>
      <c r="E658" s="49" t="s">
        <v>390</v>
      </c>
      <c r="F658" s="39"/>
      <c r="G658" s="42" t="s">
        <v>361</v>
      </c>
      <c r="H658" s="43" t="s">
        <v>2847</v>
      </c>
    </row>
    <row r="659" spans="1:8" ht="22.5" customHeight="1">
      <c r="A659" s="37" t="s">
        <v>2843</v>
      </c>
      <c r="B659" s="82" t="s">
        <v>362</v>
      </c>
      <c r="C659" s="47"/>
      <c r="D659" s="48" t="s">
        <v>2848</v>
      </c>
      <c r="E659" s="49" t="s">
        <v>390</v>
      </c>
      <c r="F659" s="39"/>
      <c r="G659" s="42" t="s">
        <v>361</v>
      </c>
      <c r="H659" s="43" t="s">
        <v>2847</v>
      </c>
    </row>
    <row r="660" spans="1:8" ht="22.5" customHeight="1">
      <c r="A660" s="37" t="s">
        <v>2843</v>
      </c>
      <c r="B660" s="82" t="s">
        <v>364</v>
      </c>
      <c r="C660" s="47"/>
      <c r="D660" s="48" t="s">
        <v>2849</v>
      </c>
      <c r="E660" s="49" t="s">
        <v>390</v>
      </c>
      <c r="F660" s="39"/>
      <c r="G660" s="42" t="s">
        <v>361</v>
      </c>
      <c r="H660" s="43" t="s">
        <v>2847</v>
      </c>
    </row>
    <row r="661" spans="1:8" ht="22.5" customHeight="1">
      <c r="A661" s="37" t="s">
        <v>2843</v>
      </c>
      <c r="B661" s="82" t="s">
        <v>405</v>
      </c>
      <c r="C661" s="47"/>
      <c r="D661" s="48" t="s">
        <v>2850</v>
      </c>
      <c r="E661" s="49" t="s">
        <v>390</v>
      </c>
      <c r="F661" s="39"/>
      <c r="G661" s="42" t="s">
        <v>361</v>
      </c>
      <c r="H661" s="43" t="s">
        <v>2847</v>
      </c>
    </row>
    <row r="662" spans="1:8" ht="22.5" customHeight="1">
      <c r="A662" s="37" t="s">
        <v>2843</v>
      </c>
      <c r="B662" s="82" t="s">
        <v>408</v>
      </c>
      <c r="C662" s="47"/>
      <c r="D662" s="48" t="s">
        <v>2851</v>
      </c>
      <c r="E662" s="49" t="s">
        <v>2330</v>
      </c>
      <c r="F662" s="39"/>
      <c r="G662" s="42" t="s">
        <v>361</v>
      </c>
      <c r="H662" s="43" t="s">
        <v>2847</v>
      </c>
    </row>
    <row r="663" spans="1:8" ht="22.5" customHeight="1">
      <c r="A663" s="37" t="s">
        <v>2843</v>
      </c>
      <c r="B663" s="82" t="s">
        <v>408</v>
      </c>
      <c r="C663" s="47"/>
      <c r="D663" s="48" t="s">
        <v>2852</v>
      </c>
      <c r="E663" s="49" t="s">
        <v>2330</v>
      </c>
      <c r="F663" s="39"/>
      <c r="G663" s="42" t="s">
        <v>361</v>
      </c>
      <c r="H663" s="43" t="s">
        <v>2847</v>
      </c>
    </row>
    <row r="664" spans="1:8" ht="35.9" customHeight="1">
      <c r="A664" s="37" t="s">
        <v>2853</v>
      </c>
      <c r="B664" s="82" t="s">
        <v>358</v>
      </c>
      <c r="C664" s="47"/>
      <c r="D664" s="48" t="s">
        <v>2854</v>
      </c>
      <c r="E664" s="49" t="s">
        <v>390</v>
      </c>
      <c r="F664" s="39"/>
      <c r="G664" s="41" t="s">
        <v>2855</v>
      </c>
      <c r="H664" s="43" t="s">
        <v>1578</v>
      </c>
    </row>
    <row r="665" spans="1:8" ht="35.9" customHeight="1">
      <c r="A665" s="37" t="s">
        <v>2853</v>
      </c>
      <c r="B665" s="82" t="s">
        <v>358</v>
      </c>
      <c r="C665" s="47"/>
      <c r="D665" s="48" t="s">
        <v>2856</v>
      </c>
      <c r="E665" s="49" t="s">
        <v>390</v>
      </c>
      <c r="F665" s="39"/>
      <c r="G665" s="41" t="s">
        <v>2855</v>
      </c>
      <c r="H665" s="43" t="s">
        <v>1578</v>
      </c>
    </row>
    <row r="666" spans="1:8" ht="35.9" customHeight="1">
      <c r="A666" s="37" t="s">
        <v>2853</v>
      </c>
      <c r="B666" s="82" t="s">
        <v>362</v>
      </c>
      <c r="C666" s="47"/>
      <c r="D666" s="48" t="s">
        <v>2857</v>
      </c>
      <c r="E666" s="49" t="s">
        <v>367</v>
      </c>
      <c r="F666" s="42" t="s">
        <v>368</v>
      </c>
      <c r="G666" s="42" t="s">
        <v>361</v>
      </c>
      <c r="H666" s="43" t="s">
        <v>369</v>
      </c>
    </row>
    <row r="667" spans="1:8" ht="35.9" customHeight="1">
      <c r="A667" s="37" t="s">
        <v>2858</v>
      </c>
      <c r="B667" s="82" t="s">
        <v>358</v>
      </c>
      <c r="C667" s="47"/>
      <c r="D667" s="48" t="s">
        <v>2859</v>
      </c>
      <c r="E667" s="49" t="s">
        <v>360</v>
      </c>
      <c r="F667" s="39"/>
      <c r="G667" s="42" t="s">
        <v>361</v>
      </c>
      <c r="H667" s="43"/>
    </row>
    <row r="668" spans="1:8" ht="22.5" customHeight="1">
      <c r="A668" s="37" t="s">
        <v>2858</v>
      </c>
      <c r="B668" s="82" t="s">
        <v>358</v>
      </c>
      <c r="C668" s="38" t="s">
        <v>374</v>
      </c>
      <c r="D668" s="48" t="s">
        <v>2860</v>
      </c>
      <c r="E668" s="49" t="s">
        <v>367</v>
      </c>
      <c r="F668" s="42" t="s">
        <v>368</v>
      </c>
      <c r="G668" s="42" t="s">
        <v>361</v>
      </c>
      <c r="H668" s="43" t="s">
        <v>369</v>
      </c>
    </row>
    <row r="669" spans="1:8" ht="22.5" customHeight="1">
      <c r="A669" s="37" t="s">
        <v>2858</v>
      </c>
      <c r="B669" s="82" t="s">
        <v>358</v>
      </c>
      <c r="C669" s="38" t="s">
        <v>374</v>
      </c>
      <c r="D669" s="48" t="s">
        <v>2861</v>
      </c>
      <c r="E669" s="49" t="s">
        <v>360</v>
      </c>
      <c r="F669" s="39"/>
      <c r="G669" s="42" t="s">
        <v>361</v>
      </c>
      <c r="H669" s="43"/>
    </row>
    <row r="670" spans="1:8" ht="22.5" customHeight="1">
      <c r="A670" s="37" t="s">
        <v>2858</v>
      </c>
      <c r="B670" s="82" t="s">
        <v>358</v>
      </c>
      <c r="C670" s="38" t="s">
        <v>376</v>
      </c>
      <c r="D670" s="48" t="s">
        <v>2862</v>
      </c>
      <c r="E670" s="49" t="s">
        <v>367</v>
      </c>
      <c r="F670" s="42" t="s">
        <v>368</v>
      </c>
      <c r="G670" s="42" t="s">
        <v>361</v>
      </c>
      <c r="H670" s="43" t="s">
        <v>369</v>
      </c>
    </row>
    <row r="671" spans="1:8" ht="22.5" customHeight="1">
      <c r="A671" s="37" t="s">
        <v>2858</v>
      </c>
      <c r="B671" s="82" t="s">
        <v>358</v>
      </c>
      <c r="C671" s="38" t="s">
        <v>376</v>
      </c>
      <c r="D671" s="78" t="s">
        <v>2863</v>
      </c>
      <c r="E671" s="49" t="s">
        <v>360</v>
      </c>
      <c r="F671" s="39"/>
      <c r="G671" s="42" t="s">
        <v>361</v>
      </c>
      <c r="H671" s="43"/>
    </row>
    <row r="672" spans="1:8" ht="22.5" customHeight="1">
      <c r="A672" s="37" t="s">
        <v>2858</v>
      </c>
      <c r="B672" s="82" t="s">
        <v>362</v>
      </c>
      <c r="C672" s="47"/>
      <c r="D672" s="48" t="s">
        <v>2864</v>
      </c>
      <c r="E672" s="49" t="s">
        <v>360</v>
      </c>
      <c r="F672" s="39"/>
      <c r="G672" s="42" t="s">
        <v>361</v>
      </c>
      <c r="H672" s="43"/>
    </row>
    <row r="673" spans="1:8" ht="46.4" customHeight="1">
      <c r="A673" s="37" t="s">
        <v>2858</v>
      </c>
      <c r="B673" s="82" t="s">
        <v>362</v>
      </c>
      <c r="C673" s="47"/>
      <c r="D673" s="48" t="s">
        <v>2865</v>
      </c>
      <c r="E673" s="49" t="s">
        <v>360</v>
      </c>
      <c r="F673" s="39"/>
      <c r="G673" s="42" t="s">
        <v>361</v>
      </c>
      <c r="H673" s="43"/>
    </row>
    <row r="674" spans="1:8" ht="43.5" customHeight="1">
      <c r="A674" s="58" t="s">
        <v>2866</v>
      </c>
      <c r="B674" s="99" t="s">
        <v>358</v>
      </c>
      <c r="C674" s="49"/>
      <c r="D674" s="66" t="s">
        <v>2867</v>
      </c>
      <c r="E674" s="49" t="s">
        <v>360</v>
      </c>
      <c r="F674" s="41"/>
      <c r="G674" s="42" t="s">
        <v>361</v>
      </c>
      <c r="H674" s="43"/>
    </row>
    <row r="675" spans="1:8" ht="22.5" customHeight="1">
      <c r="A675" s="58" t="s">
        <v>2866</v>
      </c>
      <c r="B675" s="99" t="s">
        <v>358</v>
      </c>
      <c r="C675" s="49"/>
      <c r="D675" s="48" t="s">
        <v>2868</v>
      </c>
      <c r="E675" s="49" t="s">
        <v>360</v>
      </c>
      <c r="F675" s="41"/>
      <c r="G675" s="42" t="s">
        <v>361</v>
      </c>
      <c r="H675" s="43"/>
    </row>
    <row r="676" spans="1:8" ht="22.5" customHeight="1">
      <c r="A676" s="58" t="s">
        <v>2866</v>
      </c>
      <c r="B676" s="99" t="s">
        <v>358</v>
      </c>
      <c r="C676" s="59" t="s">
        <v>374</v>
      </c>
      <c r="D676" s="48" t="s">
        <v>2869</v>
      </c>
      <c r="E676" s="49" t="s">
        <v>360</v>
      </c>
      <c r="F676" s="41"/>
      <c r="G676" s="42" t="s">
        <v>361</v>
      </c>
      <c r="H676" s="43"/>
    </row>
    <row r="677" spans="1:8" ht="35.9" customHeight="1">
      <c r="A677" s="58" t="s">
        <v>2866</v>
      </c>
      <c r="B677" s="99" t="s">
        <v>358</v>
      </c>
      <c r="C677" s="59" t="s">
        <v>376</v>
      </c>
      <c r="D677" s="48" t="s">
        <v>2870</v>
      </c>
      <c r="E677" s="49" t="s">
        <v>360</v>
      </c>
      <c r="F677" s="41"/>
      <c r="G677" s="42" t="s">
        <v>361</v>
      </c>
      <c r="H677" s="43"/>
    </row>
    <row r="678" spans="1:8" ht="22.5" customHeight="1">
      <c r="A678" s="58" t="s">
        <v>2866</v>
      </c>
      <c r="B678" s="99" t="s">
        <v>362</v>
      </c>
      <c r="C678" s="49"/>
      <c r="D678" s="48" t="s">
        <v>2871</v>
      </c>
      <c r="E678" s="49" t="s">
        <v>360</v>
      </c>
      <c r="F678" s="41"/>
      <c r="G678" s="42" t="s">
        <v>361</v>
      </c>
      <c r="H678" s="43"/>
    </row>
    <row r="679" spans="1:8" ht="22.5" customHeight="1">
      <c r="A679" s="58" t="s">
        <v>2866</v>
      </c>
      <c r="B679" s="99" t="s">
        <v>362</v>
      </c>
      <c r="C679" s="49"/>
      <c r="D679" s="48" t="s">
        <v>2872</v>
      </c>
      <c r="E679" s="49" t="s">
        <v>360</v>
      </c>
      <c r="F679" s="41"/>
      <c r="G679" s="42" t="s">
        <v>361</v>
      </c>
      <c r="H679" s="43"/>
    </row>
    <row r="680" spans="1:8" ht="22.5" customHeight="1">
      <c r="A680" s="58" t="s">
        <v>2866</v>
      </c>
      <c r="B680" s="99" t="s">
        <v>364</v>
      </c>
      <c r="C680" s="49"/>
      <c r="D680" s="48" t="s">
        <v>2873</v>
      </c>
      <c r="E680" s="49" t="s">
        <v>360</v>
      </c>
      <c r="F680" s="41"/>
      <c r="G680" s="42" t="s">
        <v>361</v>
      </c>
      <c r="H680" s="43"/>
    </row>
    <row r="681" spans="1:8" ht="35.9" customHeight="1">
      <c r="A681" s="58" t="s">
        <v>2866</v>
      </c>
      <c r="B681" s="99" t="s">
        <v>364</v>
      </c>
      <c r="C681" s="49"/>
      <c r="D681" s="48" t="s">
        <v>2874</v>
      </c>
      <c r="E681" s="49" t="s">
        <v>360</v>
      </c>
      <c r="F681" s="41"/>
      <c r="G681" s="42" t="s">
        <v>361</v>
      </c>
      <c r="H681" s="43"/>
    </row>
    <row r="682" spans="1:8" ht="22.5" customHeight="1">
      <c r="A682" s="58" t="s">
        <v>2866</v>
      </c>
      <c r="B682" s="99" t="s">
        <v>405</v>
      </c>
      <c r="C682" s="49"/>
      <c r="D682" s="48" t="s">
        <v>2875</v>
      </c>
      <c r="E682" s="49" t="s">
        <v>360</v>
      </c>
      <c r="F682" s="41"/>
      <c r="G682" s="42" t="s">
        <v>361</v>
      </c>
      <c r="H682" s="43"/>
    </row>
    <row r="683" spans="1:8" ht="22.5" customHeight="1">
      <c r="A683" s="58" t="s">
        <v>2866</v>
      </c>
      <c r="B683" s="99" t="s">
        <v>405</v>
      </c>
      <c r="C683" s="49"/>
      <c r="D683" s="48" t="s">
        <v>2876</v>
      </c>
      <c r="E683" s="49" t="s">
        <v>360</v>
      </c>
      <c r="F683" s="41"/>
      <c r="G683" s="42" t="s">
        <v>361</v>
      </c>
      <c r="H683" s="43"/>
    </row>
    <row r="684" spans="1:8" ht="22.5" customHeight="1">
      <c r="A684" s="58" t="s">
        <v>2866</v>
      </c>
      <c r="B684" s="99" t="s">
        <v>405</v>
      </c>
      <c r="C684" s="49"/>
      <c r="D684" s="48" t="s">
        <v>2877</v>
      </c>
      <c r="E684" s="49" t="s">
        <v>360</v>
      </c>
      <c r="F684" s="39"/>
      <c r="G684" s="42" t="s">
        <v>361</v>
      </c>
      <c r="H684" s="43"/>
    </row>
    <row r="685" spans="1:8" ht="46.4" customHeight="1">
      <c r="A685" s="58" t="s">
        <v>2866</v>
      </c>
      <c r="B685" s="99" t="s">
        <v>405</v>
      </c>
      <c r="C685" s="49"/>
      <c r="D685" s="48" t="s">
        <v>2878</v>
      </c>
      <c r="E685" s="49" t="s">
        <v>360</v>
      </c>
      <c r="F685" s="39"/>
      <c r="G685" s="42" t="s">
        <v>361</v>
      </c>
      <c r="H685" s="43"/>
    </row>
    <row r="686" spans="1:8" ht="49.5" customHeight="1">
      <c r="A686" s="37" t="s">
        <v>2879</v>
      </c>
      <c r="B686" s="82" t="s">
        <v>358</v>
      </c>
      <c r="C686" s="47"/>
      <c r="D686" s="48" t="s">
        <v>2880</v>
      </c>
      <c r="E686" s="49" t="s">
        <v>360</v>
      </c>
      <c r="F686" s="39"/>
      <c r="G686" s="42" t="s">
        <v>361</v>
      </c>
      <c r="H686" s="43"/>
    </row>
    <row r="687" spans="1:8" ht="54" customHeight="1">
      <c r="A687" s="37" t="s">
        <v>2879</v>
      </c>
      <c r="B687" s="82" t="s">
        <v>358</v>
      </c>
      <c r="C687" s="47"/>
      <c r="D687" s="48" t="s">
        <v>2881</v>
      </c>
      <c r="E687" s="49" t="s">
        <v>360</v>
      </c>
      <c r="F687" s="39"/>
      <c r="G687" s="42" t="s">
        <v>361</v>
      </c>
      <c r="H687" s="43"/>
    </row>
    <row r="688" spans="1:8" ht="58.4" customHeight="1">
      <c r="A688" s="37" t="s">
        <v>2882</v>
      </c>
      <c r="B688" s="82" t="s">
        <v>358</v>
      </c>
      <c r="C688" s="47"/>
      <c r="D688" s="48" t="s">
        <v>2883</v>
      </c>
      <c r="E688" s="49" t="s">
        <v>360</v>
      </c>
      <c r="F688" s="39"/>
      <c r="G688" s="42" t="s">
        <v>361</v>
      </c>
      <c r="H688" s="43"/>
    </row>
    <row r="689" spans="1:8" ht="35.9" customHeight="1">
      <c r="A689" s="37" t="s">
        <v>2882</v>
      </c>
      <c r="B689" s="82" t="s">
        <v>358</v>
      </c>
      <c r="C689" s="47"/>
      <c r="D689" s="48" t="s">
        <v>2884</v>
      </c>
      <c r="E689" s="49" t="s">
        <v>360</v>
      </c>
      <c r="F689" s="39"/>
      <c r="G689" s="42" t="s">
        <v>361</v>
      </c>
      <c r="H689" s="43"/>
    </row>
    <row r="690" spans="1:8" ht="22.5" customHeight="1">
      <c r="A690" s="37" t="s">
        <v>2882</v>
      </c>
      <c r="B690" s="82" t="s">
        <v>362</v>
      </c>
      <c r="C690" s="47"/>
      <c r="D690" s="48" t="s">
        <v>2885</v>
      </c>
      <c r="E690" s="49" t="s">
        <v>367</v>
      </c>
      <c r="F690" s="42" t="s">
        <v>368</v>
      </c>
      <c r="G690" s="42" t="s">
        <v>361</v>
      </c>
      <c r="H690" s="43" t="s">
        <v>369</v>
      </c>
    </row>
    <row r="691" spans="1:8" ht="22.5" customHeight="1">
      <c r="A691" s="37" t="s">
        <v>2882</v>
      </c>
      <c r="B691" s="82" t="s">
        <v>362</v>
      </c>
      <c r="C691" s="47"/>
      <c r="D691" s="48" t="s">
        <v>2886</v>
      </c>
      <c r="E691" s="49" t="s">
        <v>360</v>
      </c>
      <c r="F691" s="39"/>
      <c r="G691" s="42" t="s">
        <v>361</v>
      </c>
      <c r="H691" s="43"/>
    </row>
    <row r="692" spans="1:8" ht="22.5" customHeight="1">
      <c r="A692" s="37" t="s">
        <v>2882</v>
      </c>
      <c r="B692" s="82" t="s">
        <v>362</v>
      </c>
      <c r="C692" s="47"/>
      <c r="D692" s="40" t="s">
        <v>2887</v>
      </c>
      <c r="E692" s="49" t="s">
        <v>367</v>
      </c>
      <c r="F692" s="42" t="s">
        <v>368</v>
      </c>
      <c r="G692" s="42" t="s">
        <v>361</v>
      </c>
      <c r="H692" s="43" t="s">
        <v>369</v>
      </c>
    </row>
    <row r="693" spans="1:8" ht="54" customHeight="1">
      <c r="A693" s="37" t="s">
        <v>2882</v>
      </c>
      <c r="B693" s="82" t="s">
        <v>362</v>
      </c>
      <c r="C693" s="47"/>
      <c r="D693" s="48" t="s">
        <v>2888</v>
      </c>
      <c r="E693" s="49" t="s">
        <v>360</v>
      </c>
      <c r="F693" s="39"/>
      <c r="G693" s="42" t="s">
        <v>361</v>
      </c>
      <c r="H693" s="43"/>
    </row>
    <row r="694" spans="1:8" ht="53.9" customHeight="1">
      <c r="A694" s="37" t="s">
        <v>2889</v>
      </c>
      <c r="B694" s="82" t="s">
        <v>358</v>
      </c>
      <c r="C694" s="47"/>
      <c r="D694" s="66" t="s">
        <v>2890</v>
      </c>
      <c r="E694" s="49" t="s">
        <v>360</v>
      </c>
      <c r="F694" s="39"/>
      <c r="G694" s="42" t="s">
        <v>361</v>
      </c>
      <c r="H694" s="43"/>
    </row>
    <row r="695" spans="1:8" ht="53.9" customHeight="1">
      <c r="A695" s="58" t="s">
        <v>2891</v>
      </c>
      <c r="B695" s="99" t="s">
        <v>358</v>
      </c>
      <c r="C695" s="49"/>
      <c r="D695" s="48" t="s">
        <v>2892</v>
      </c>
      <c r="E695" s="49" t="s">
        <v>360</v>
      </c>
      <c r="F695" s="41"/>
      <c r="G695" s="42" t="s">
        <v>361</v>
      </c>
      <c r="H695" s="43"/>
    </row>
    <row r="696" spans="1:8" ht="35.9" customHeight="1">
      <c r="A696" s="58" t="s">
        <v>2891</v>
      </c>
      <c r="B696" s="99" t="s">
        <v>362</v>
      </c>
      <c r="C696" s="49"/>
      <c r="D696" s="66" t="s">
        <v>2893</v>
      </c>
      <c r="E696" s="49" t="s">
        <v>360</v>
      </c>
      <c r="F696" s="41"/>
      <c r="G696" s="42" t="s">
        <v>361</v>
      </c>
      <c r="H696" s="43"/>
    </row>
    <row r="697" spans="1:8" ht="46.4" customHeight="1">
      <c r="A697" s="58" t="s">
        <v>2891</v>
      </c>
      <c r="B697" s="99" t="s">
        <v>362</v>
      </c>
      <c r="C697" s="47"/>
      <c r="D697" s="48" t="s">
        <v>2894</v>
      </c>
      <c r="E697" s="49" t="s">
        <v>360</v>
      </c>
      <c r="F697" s="39"/>
      <c r="G697" s="42" t="s">
        <v>361</v>
      </c>
      <c r="H697" s="43"/>
    </row>
    <row r="698" spans="1:8" ht="48.65" customHeight="1">
      <c r="A698" s="37" t="s">
        <v>2895</v>
      </c>
      <c r="B698" s="82" t="s">
        <v>358</v>
      </c>
      <c r="C698" s="47"/>
      <c r="D698" s="66" t="s">
        <v>2896</v>
      </c>
      <c r="E698" s="49" t="s">
        <v>360</v>
      </c>
      <c r="F698" s="39"/>
      <c r="G698" s="42" t="s">
        <v>361</v>
      </c>
      <c r="H698" s="43"/>
    </row>
    <row r="699" spans="1:8" ht="35.9" customHeight="1">
      <c r="A699" s="37" t="s">
        <v>2897</v>
      </c>
      <c r="B699" s="82" t="s">
        <v>358</v>
      </c>
      <c r="C699" s="47"/>
      <c r="D699" s="48" t="s">
        <v>2898</v>
      </c>
      <c r="E699" s="49" t="s">
        <v>367</v>
      </c>
      <c r="F699" s="42" t="s">
        <v>368</v>
      </c>
      <c r="G699" s="42" t="s">
        <v>361</v>
      </c>
      <c r="H699" s="43" t="s">
        <v>369</v>
      </c>
    </row>
    <row r="700" spans="1:8" ht="317.89999999999998" customHeight="1">
      <c r="A700" s="37" t="s">
        <v>2897</v>
      </c>
      <c r="B700" s="82" t="s">
        <v>358</v>
      </c>
      <c r="C700" s="47"/>
      <c r="D700" s="48" t="s">
        <v>2899</v>
      </c>
      <c r="E700" s="49" t="s">
        <v>440</v>
      </c>
      <c r="F700" s="42" t="s">
        <v>2900</v>
      </c>
      <c r="G700" s="42" t="s">
        <v>361</v>
      </c>
      <c r="H700" s="43" t="s">
        <v>2901</v>
      </c>
    </row>
    <row r="701" spans="1:8" ht="22.5" customHeight="1">
      <c r="A701" s="37" t="s">
        <v>2897</v>
      </c>
      <c r="B701" s="82" t="s">
        <v>358</v>
      </c>
      <c r="C701" s="47"/>
      <c r="D701" s="48" t="s">
        <v>2902</v>
      </c>
      <c r="E701" s="49" t="s">
        <v>390</v>
      </c>
      <c r="F701" s="39"/>
      <c r="G701" s="42" t="s">
        <v>361</v>
      </c>
      <c r="H701" s="43" t="s">
        <v>2903</v>
      </c>
    </row>
    <row r="702" spans="1:8" ht="22.5" customHeight="1">
      <c r="A702" s="37" t="s">
        <v>2897</v>
      </c>
      <c r="B702" s="82" t="s">
        <v>358</v>
      </c>
      <c r="C702" s="47"/>
      <c r="D702" s="48" t="s">
        <v>2904</v>
      </c>
      <c r="E702" s="49" t="s">
        <v>2330</v>
      </c>
      <c r="F702" s="39"/>
      <c r="G702" s="42" t="s">
        <v>361</v>
      </c>
      <c r="H702" s="43" t="s">
        <v>2903</v>
      </c>
    </row>
    <row r="703" spans="1:8" ht="22.5" customHeight="1">
      <c r="A703" s="37" t="s">
        <v>2897</v>
      </c>
      <c r="B703" s="82" t="s">
        <v>362</v>
      </c>
      <c r="C703" s="47"/>
      <c r="D703" s="48" t="s">
        <v>2905</v>
      </c>
      <c r="E703" s="49" t="s">
        <v>367</v>
      </c>
      <c r="F703" s="42" t="s">
        <v>368</v>
      </c>
      <c r="G703" s="42" t="s">
        <v>361</v>
      </c>
      <c r="H703" s="43" t="s">
        <v>369</v>
      </c>
    </row>
    <row r="704" spans="1:8" ht="22.5" customHeight="1">
      <c r="A704" s="37" t="s">
        <v>2897</v>
      </c>
      <c r="B704" s="82" t="s">
        <v>362</v>
      </c>
      <c r="C704" s="47"/>
      <c r="D704" s="48" t="s">
        <v>2906</v>
      </c>
      <c r="E704" s="49" t="s">
        <v>360</v>
      </c>
      <c r="F704" s="39"/>
      <c r="G704" s="42" t="s">
        <v>361</v>
      </c>
      <c r="H704" s="43"/>
    </row>
    <row r="705" spans="1:8" ht="22.5" customHeight="1">
      <c r="A705" s="37" t="s">
        <v>2897</v>
      </c>
      <c r="B705" s="82" t="s">
        <v>364</v>
      </c>
      <c r="C705" s="47"/>
      <c r="D705" s="48" t="s">
        <v>2907</v>
      </c>
      <c r="E705" s="49" t="s">
        <v>360</v>
      </c>
      <c r="F705" s="39"/>
      <c r="G705" s="42" t="s">
        <v>361</v>
      </c>
      <c r="H705" s="43"/>
    </row>
    <row r="706" spans="1:8" ht="77.150000000000006" customHeight="1">
      <c r="A706" s="37" t="s">
        <v>2908</v>
      </c>
      <c r="B706" s="82" t="s">
        <v>358</v>
      </c>
      <c r="C706" s="38"/>
      <c r="D706" s="78" t="s">
        <v>2909</v>
      </c>
      <c r="E706" s="59" t="s">
        <v>440</v>
      </c>
      <c r="F706" s="42" t="s">
        <v>2910</v>
      </c>
      <c r="G706" s="42" t="s">
        <v>361</v>
      </c>
      <c r="H706" s="43" t="s">
        <v>2911</v>
      </c>
    </row>
    <row r="707" spans="1:8" ht="22.5" customHeight="1">
      <c r="A707" s="37" t="s">
        <v>2908</v>
      </c>
      <c r="B707" s="82" t="s">
        <v>358</v>
      </c>
      <c r="C707" s="38" t="s">
        <v>374</v>
      </c>
      <c r="D707" s="48" t="s">
        <v>2912</v>
      </c>
      <c r="E707" s="49" t="s">
        <v>390</v>
      </c>
      <c r="F707" s="39"/>
      <c r="G707" s="42" t="s">
        <v>361</v>
      </c>
      <c r="H707" s="43" t="s">
        <v>2913</v>
      </c>
    </row>
    <row r="708" spans="1:8" ht="22.5" customHeight="1">
      <c r="A708" s="37" t="s">
        <v>2908</v>
      </c>
      <c r="B708" s="82" t="s">
        <v>358</v>
      </c>
      <c r="C708" s="38" t="s">
        <v>374</v>
      </c>
      <c r="D708" s="78" t="s">
        <v>2914</v>
      </c>
      <c r="E708" s="49" t="s">
        <v>2330</v>
      </c>
      <c r="F708" s="39"/>
      <c r="G708" s="42" t="s">
        <v>361</v>
      </c>
      <c r="H708" s="43" t="s">
        <v>2915</v>
      </c>
    </row>
    <row r="709" spans="1:8" ht="22.5" customHeight="1">
      <c r="A709" s="37" t="s">
        <v>2908</v>
      </c>
      <c r="B709" s="82" t="s">
        <v>358</v>
      </c>
      <c r="C709" s="38" t="s">
        <v>376</v>
      </c>
      <c r="D709" s="48" t="s">
        <v>2916</v>
      </c>
      <c r="E709" s="49" t="s">
        <v>390</v>
      </c>
      <c r="F709" s="39"/>
      <c r="G709" s="42" t="s">
        <v>361</v>
      </c>
      <c r="H709" s="43" t="s">
        <v>2913</v>
      </c>
    </row>
    <row r="710" spans="1:8" ht="22.5" customHeight="1">
      <c r="A710" s="37" t="s">
        <v>2908</v>
      </c>
      <c r="B710" s="82" t="s">
        <v>358</v>
      </c>
      <c r="C710" s="38" t="s">
        <v>376</v>
      </c>
      <c r="D710" s="48" t="s">
        <v>2917</v>
      </c>
      <c r="E710" s="49" t="s">
        <v>2330</v>
      </c>
      <c r="F710" s="39"/>
      <c r="G710" s="42" t="s">
        <v>361</v>
      </c>
      <c r="H710" s="43" t="s">
        <v>2913</v>
      </c>
    </row>
    <row r="711" spans="1:8" ht="22.5" customHeight="1">
      <c r="A711" s="37" t="s">
        <v>2908</v>
      </c>
      <c r="B711" s="82" t="s">
        <v>358</v>
      </c>
      <c r="C711" s="38" t="s">
        <v>378</v>
      </c>
      <c r="D711" s="48" t="s">
        <v>2918</v>
      </c>
      <c r="E711" s="49" t="s">
        <v>390</v>
      </c>
      <c r="F711" s="39"/>
      <c r="G711" s="42" t="s">
        <v>361</v>
      </c>
      <c r="H711" s="43" t="s">
        <v>2913</v>
      </c>
    </row>
    <row r="712" spans="1:8" ht="22.5" customHeight="1">
      <c r="A712" s="37" t="s">
        <v>2908</v>
      </c>
      <c r="B712" s="82" t="s">
        <v>358</v>
      </c>
      <c r="C712" s="38" t="s">
        <v>378</v>
      </c>
      <c r="D712" s="78" t="s">
        <v>2919</v>
      </c>
      <c r="E712" s="49" t="s">
        <v>2330</v>
      </c>
      <c r="F712" s="39"/>
      <c r="G712" s="42" t="s">
        <v>361</v>
      </c>
      <c r="H712" s="43" t="s">
        <v>2915</v>
      </c>
    </row>
    <row r="713" spans="1:8" ht="22.5" customHeight="1">
      <c r="A713" s="37" t="s">
        <v>2908</v>
      </c>
      <c r="B713" s="82" t="s">
        <v>358</v>
      </c>
      <c r="C713" s="38" t="s">
        <v>382</v>
      </c>
      <c r="D713" s="48" t="s">
        <v>2920</v>
      </c>
      <c r="E713" s="49" t="s">
        <v>360</v>
      </c>
      <c r="F713" s="39"/>
      <c r="G713" s="42" t="s">
        <v>361</v>
      </c>
      <c r="H713" s="43" t="s">
        <v>2921</v>
      </c>
    </row>
    <row r="714" spans="1:8" ht="22.5" customHeight="1">
      <c r="A714" s="37" t="s">
        <v>2908</v>
      </c>
      <c r="B714" s="82" t="s">
        <v>358</v>
      </c>
      <c r="C714" s="38" t="s">
        <v>740</v>
      </c>
      <c r="D714" s="48" t="s">
        <v>2922</v>
      </c>
      <c r="E714" s="49" t="s">
        <v>390</v>
      </c>
      <c r="F714" s="39"/>
      <c r="G714" s="42" t="s">
        <v>361</v>
      </c>
      <c r="H714" s="43" t="s">
        <v>2915</v>
      </c>
    </row>
    <row r="715" spans="1:8" ht="22.5" customHeight="1">
      <c r="A715" s="37" t="s">
        <v>2908</v>
      </c>
      <c r="B715" s="82" t="s">
        <v>364</v>
      </c>
      <c r="C715" s="47"/>
      <c r="D715" s="48" t="s">
        <v>2923</v>
      </c>
      <c r="E715" s="49" t="s">
        <v>360</v>
      </c>
      <c r="F715" s="39"/>
      <c r="G715" s="42" t="s">
        <v>361</v>
      </c>
      <c r="H715" s="43"/>
    </row>
    <row r="716" spans="1:8" ht="22.5" customHeight="1">
      <c r="A716" s="37" t="s">
        <v>2908</v>
      </c>
      <c r="B716" s="82" t="s">
        <v>364</v>
      </c>
      <c r="C716" s="38" t="s">
        <v>374</v>
      </c>
      <c r="D716" s="48" t="s">
        <v>2924</v>
      </c>
      <c r="E716" s="49" t="s">
        <v>360</v>
      </c>
      <c r="F716" s="39"/>
      <c r="G716" s="42" t="s">
        <v>361</v>
      </c>
      <c r="H716" s="43"/>
    </row>
    <row r="717" spans="1:8" ht="35.9" customHeight="1">
      <c r="A717" s="37" t="s">
        <v>2908</v>
      </c>
      <c r="B717" s="82" t="s">
        <v>364</v>
      </c>
      <c r="C717" s="38" t="s">
        <v>376</v>
      </c>
      <c r="D717" s="48" t="s">
        <v>2925</v>
      </c>
      <c r="E717" s="49" t="s">
        <v>360</v>
      </c>
      <c r="F717" s="39"/>
      <c r="G717" s="42" t="s">
        <v>361</v>
      </c>
      <c r="H717" s="43"/>
    </row>
    <row r="718" spans="1:8" ht="35.9" customHeight="1">
      <c r="A718" s="37" t="s">
        <v>2908</v>
      </c>
      <c r="B718" s="82" t="s">
        <v>364</v>
      </c>
      <c r="C718" s="38" t="s">
        <v>378</v>
      </c>
      <c r="D718" s="48" t="s">
        <v>2926</v>
      </c>
      <c r="E718" s="49" t="s">
        <v>360</v>
      </c>
      <c r="F718" s="39"/>
      <c r="G718" s="42" t="s">
        <v>361</v>
      </c>
      <c r="H718" s="43"/>
    </row>
    <row r="719" spans="1:8" ht="22.5" customHeight="1">
      <c r="A719" s="37" t="s">
        <v>2908</v>
      </c>
      <c r="B719" s="82" t="s">
        <v>405</v>
      </c>
      <c r="C719" s="47"/>
      <c r="D719" s="48" t="s">
        <v>2927</v>
      </c>
      <c r="E719" s="49" t="s">
        <v>360</v>
      </c>
      <c r="F719" s="39"/>
      <c r="G719" s="42" t="s">
        <v>361</v>
      </c>
      <c r="H719" s="43"/>
    </row>
    <row r="720" spans="1:8" ht="42" customHeight="1">
      <c r="A720" s="37" t="s">
        <v>2908</v>
      </c>
      <c r="B720" s="82" t="s">
        <v>408</v>
      </c>
      <c r="C720" s="47"/>
      <c r="D720" s="48" t="s">
        <v>2928</v>
      </c>
      <c r="E720" s="49" t="s">
        <v>427</v>
      </c>
      <c r="F720" s="42" t="s">
        <v>2929</v>
      </c>
      <c r="G720" s="42" t="s">
        <v>361</v>
      </c>
      <c r="H720" s="43" t="s">
        <v>369</v>
      </c>
    </row>
    <row r="721" spans="1:8" ht="22.5" customHeight="1">
      <c r="A721" s="37" t="s">
        <v>2908</v>
      </c>
      <c r="B721" s="82" t="s">
        <v>410</v>
      </c>
      <c r="C721" s="47"/>
      <c r="D721" s="48" t="s">
        <v>2930</v>
      </c>
      <c r="E721" s="49" t="s">
        <v>367</v>
      </c>
      <c r="F721" s="42" t="s">
        <v>368</v>
      </c>
      <c r="G721" s="42" t="s">
        <v>361</v>
      </c>
      <c r="H721" s="43" t="s">
        <v>369</v>
      </c>
    </row>
    <row r="722" spans="1:8" ht="22.5" customHeight="1">
      <c r="A722" s="37" t="s">
        <v>2908</v>
      </c>
      <c r="B722" s="82" t="s">
        <v>410</v>
      </c>
      <c r="C722" s="47"/>
      <c r="D722" s="48" t="s">
        <v>2931</v>
      </c>
      <c r="E722" s="49" t="s">
        <v>360</v>
      </c>
      <c r="F722" s="39"/>
      <c r="G722" s="42" t="s">
        <v>361</v>
      </c>
      <c r="H722" s="43"/>
    </row>
    <row r="723" spans="1:8" ht="22.5" customHeight="1">
      <c r="A723" s="37" t="s">
        <v>2908</v>
      </c>
      <c r="B723" s="82" t="s">
        <v>700</v>
      </c>
      <c r="C723" s="47"/>
      <c r="D723" s="48" t="s">
        <v>2932</v>
      </c>
      <c r="E723" s="49" t="s">
        <v>360</v>
      </c>
      <c r="F723" s="39"/>
      <c r="G723" s="42" t="s">
        <v>361</v>
      </c>
      <c r="H723" s="43"/>
    </row>
    <row r="724" spans="1:8" ht="67.5" customHeight="1">
      <c r="A724" s="37" t="s">
        <v>2933</v>
      </c>
      <c r="B724" s="82"/>
      <c r="C724" s="38"/>
      <c r="D724" s="48" t="s">
        <v>2934</v>
      </c>
      <c r="E724" s="59" t="s">
        <v>440</v>
      </c>
      <c r="F724" s="42" t="s">
        <v>2910</v>
      </c>
      <c r="G724" s="42" t="s">
        <v>361</v>
      </c>
      <c r="H724" s="43" t="s">
        <v>2935</v>
      </c>
    </row>
    <row r="725" spans="1:8" ht="22.5" customHeight="1">
      <c r="A725" s="37" t="s">
        <v>2933</v>
      </c>
      <c r="B725" s="82" t="s">
        <v>358</v>
      </c>
      <c r="C725" s="38" t="s">
        <v>374</v>
      </c>
      <c r="D725" s="48" t="s">
        <v>2936</v>
      </c>
      <c r="E725" s="49" t="s">
        <v>390</v>
      </c>
      <c r="F725" s="39"/>
      <c r="G725" s="42" t="s">
        <v>361</v>
      </c>
      <c r="H725" s="43" t="s">
        <v>2913</v>
      </c>
    </row>
    <row r="726" spans="1:8" ht="22.5" customHeight="1">
      <c r="A726" s="37" t="s">
        <v>2933</v>
      </c>
      <c r="B726" s="82" t="s">
        <v>358</v>
      </c>
      <c r="C726" s="38" t="s">
        <v>376</v>
      </c>
      <c r="D726" s="48" t="s">
        <v>2937</v>
      </c>
      <c r="E726" s="49" t="s">
        <v>390</v>
      </c>
      <c r="F726" s="39"/>
      <c r="G726" s="42" t="s">
        <v>361</v>
      </c>
      <c r="H726" s="43" t="s">
        <v>2913</v>
      </c>
    </row>
    <row r="727" spans="1:8" ht="22.5" customHeight="1">
      <c r="A727" s="37" t="s">
        <v>2933</v>
      </c>
      <c r="B727" s="82" t="s">
        <v>358</v>
      </c>
      <c r="C727" s="38" t="s">
        <v>378</v>
      </c>
      <c r="D727" s="48" t="s">
        <v>2938</v>
      </c>
      <c r="E727" s="49" t="s">
        <v>360</v>
      </c>
      <c r="F727" s="39"/>
      <c r="G727" s="42" t="s">
        <v>361</v>
      </c>
      <c r="H727" s="43" t="s">
        <v>2921</v>
      </c>
    </row>
    <row r="728" spans="1:8" ht="22.5" customHeight="1">
      <c r="A728" s="37" t="s">
        <v>2933</v>
      </c>
      <c r="B728" s="82" t="s">
        <v>364</v>
      </c>
      <c r="C728" s="47"/>
      <c r="D728" s="48" t="s">
        <v>2939</v>
      </c>
      <c r="E728" s="49" t="s">
        <v>360</v>
      </c>
      <c r="F728" s="39"/>
      <c r="G728" s="42" t="s">
        <v>361</v>
      </c>
      <c r="H728" s="43"/>
    </row>
    <row r="729" spans="1:8" ht="22.5" customHeight="1">
      <c r="A729" s="37" t="s">
        <v>2933</v>
      </c>
      <c r="B729" s="82" t="s">
        <v>364</v>
      </c>
      <c r="C729" s="38" t="s">
        <v>374</v>
      </c>
      <c r="D729" s="48" t="s">
        <v>2940</v>
      </c>
      <c r="E729" s="49" t="s">
        <v>360</v>
      </c>
      <c r="F729" s="39"/>
      <c r="G729" s="42" t="s">
        <v>361</v>
      </c>
      <c r="H729" s="43"/>
    </row>
    <row r="730" spans="1:8" ht="22.5" customHeight="1">
      <c r="A730" s="37" t="s">
        <v>2933</v>
      </c>
      <c r="B730" s="82" t="s">
        <v>364</v>
      </c>
      <c r="C730" s="38" t="s">
        <v>376</v>
      </c>
      <c r="D730" s="48" t="s">
        <v>2941</v>
      </c>
      <c r="E730" s="49" t="s">
        <v>360</v>
      </c>
      <c r="F730" s="39"/>
      <c r="G730" s="42" t="s">
        <v>361</v>
      </c>
      <c r="H730" s="43"/>
    </row>
    <row r="731" spans="1:8" ht="22.5" customHeight="1">
      <c r="A731" s="37" t="s">
        <v>2933</v>
      </c>
      <c r="B731" s="82" t="s">
        <v>364</v>
      </c>
      <c r="C731" s="38" t="s">
        <v>378</v>
      </c>
      <c r="D731" s="48" t="s">
        <v>2942</v>
      </c>
      <c r="E731" s="49" t="s">
        <v>360</v>
      </c>
      <c r="F731" s="39"/>
      <c r="G731" s="42" t="s">
        <v>361</v>
      </c>
      <c r="H731" s="43"/>
    </row>
    <row r="732" spans="1:8" ht="22.5" customHeight="1">
      <c r="A732" s="37" t="s">
        <v>2933</v>
      </c>
      <c r="B732" s="82" t="s">
        <v>405</v>
      </c>
      <c r="C732" s="38"/>
      <c r="D732" s="48" t="s">
        <v>2943</v>
      </c>
      <c r="E732" s="49" t="s">
        <v>367</v>
      </c>
      <c r="F732" s="42" t="s">
        <v>368</v>
      </c>
      <c r="G732" s="42" t="s">
        <v>361</v>
      </c>
      <c r="H732" s="43" t="s">
        <v>369</v>
      </c>
    </row>
    <row r="733" spans="1:8" ht="22.5" customHeight="1">
      <c r="A733" s="37" t="s">
        <v>2933</v>
      </c>
      <c r="B733" s="82" t="s">
        <v>405</v>
      </c>
      <c r="C733" s="47"/>
      <c r="D733" s="48" t="s">
        <v>2944</v>
      </c>
      <c r="E733" s="49" t="s">
        <v>360</v>
      </c>
      <c r="F733" s="39"/>
      <c r="G733" s="42" t="s">
        <v>361</v>
      </c>
      <c r="H733" s="43"/>
    </row>
    <row r="734" spans="1:8" ht="35.9" customHeight="1">
      <c r="A734" s="37" t="s">
        <v>2933</v>
      </c>
      <c r="B734" s="82" t="s">
        <v>408</v>
      </c>
      <c r="C734" s="47"/>
      <c r="D734" s="48" t="s">
        <v>2945</v>
      </c>
      <c r="E734" s="49" t="s">
        <v>360</v>
      </c>
      <c r="F734" s="39"/>
      <c r="G734" s="42" t="s">
        <v>361</v>
      </c>
      <c r="H734" s="43"/>
    </row>
    <row r="735" spans="1:8" ht="22.5" customHeight="1">
      <c r="A735" s="37" t="s">
        <v>2946</v>
      </c>
      <c r="B735" s="82" t="s">
        <v>358</v>
      </c>
      <c r="C735" s="60"/>
      <c r="D735" s="48" t="s">
        <v>2947</v>
      </c>
      <c r="E735" s="49" t="s">
        <v>387</v>
      </c>
      <c r="F735" s="105"/>
      <c r="G735" s="42" t="s">
        <v>361</v>
      </c>
      <c r="H735" s="48" t="s">
        <v>2948</v>
      </c>
    </row>
    <row r="736" spans="1:8" ht="22.5" customHeight="1">
      <c r="A736" s="37" t="s">
        <v>2946</v>
      </c>
      <c r="B736" s="82" t="s">
        <v>358</v>
      </c>
      <c r="C736" s="60"/>
      <c r="D736" s="48" t="s">
        <v>2949</v>
      </c>
      <c r="E736" s="49" t="s">
        <v>387</v>
      </c>
      <c r="F736" s="105"/>
      <c r="G736" s="42" t="s">
        <v>361</v>
      </c>
      <c r="H736" s="48" t="s">
        <v>2950</v>
      </c>
    </row>
    <row r="737" spans="1:8" ht="22.5" customHeight="1">
      <c r="A737" s="37" t="s">
        <v>2946</v>
      </c>
      <c r="B737" s="82" t="s">
        <v>358</v>
      </c>
      <c r="C737" s="41"/>
      <c r="D737" s="48" t="s">
        <v>2951</v>
      </c>
      <c r="E737" s="49" t="s">
        <v>390</v>
      </c>
      <c r="F737" s="39"/>
      <c r="G737" s="41" t="s">
        <v>2952</v>
      </c>
      <c r="H737" s="43" t="s">
        <v>2953</v>
      </c>
    </row>
    <row r="738" spans="1:8" ht="22.5" customHeight="1">
      <c r="A738" s="37" t="s">
        <v>2954</v>
      </c>
      <c r="B738" s="82" t="s">
        <v>358</v>
      </c>
      <c r="C738" s="41"/>
      <c r="D738" s="48" t="s">
        <v>2955</v>
      </c>
      <c r="E738" s="49" t="s">
        <v>360</v>
      </c>
      <c r="F738" s="39"/>
      <c r="G738" s="42" t="s">
        <v>361</v>
      </c>
      <c r="H738" s="43"/>
    </row>
    <row r="739" spans="1:8" ht="35.9" customHeight="1">
      <c r="A739" s="37" t="s">
        <v>2954</v>
      </c>
      <c r="B739" s="82" t="s">
        <v>362</v>
      </c>
      <c r="C739" s="47"/>
      <c r="D739" s="48" t="s">
        <v>2956</v>
      </c>
      <c r="E739" s="49" t="s">
        <v>360</v>
      </c>
      <c r="F739" s="39"/>
      <c r="G739" s="42" t="s">
        <v>361</v>
      </c>
      <c r="H739" s="43"/>
    </row>
    <row r="740" spans="1:8" ht="20">
      <c r="A740" s="37" t="s">
        <v>2957</v>
      </c>
      <c r="B740" s="82" t="s">
        <v>358</v>
      </c>
      <c r="C740" s="47"/>
      <c r="D740" s="48" t="s">
        <v>2958</v>
      </c>
      <c r="E740" s="49" t="s">
        <v>387</v>
      </c>
      <c r="F740" s="39"/>
      <c r="G740" s="42" t="s">
        <v>361</v>
      </c>
      <c r="H740" s="48" t="s">
        <v>2959</v>
      </c>
    </row>
    <row r="741" spans="1:8" ht="20">
      <c r="A741" s="37" t="s">
        <v>2957</v>
      </c>
      <c r="B741" s="82" t="s">
        <v>358</v>
      </c>
      <c r="C741" s="47"/>
      <c r="D741" s="48" t="s">
        <v>2960</v>
      </c>
      <c r="E741" s="49" t="s">
        <v>387</v>
      </c>
      <c r="F741" s="39"/>
      <c r="G741" s="42" t="s">
        <v>361</v>
      </c>
      <c r="H741" s="48" t="s">
        <v>2961</v>
      </c>
    </row>
    <row r="742" spans="1:8" ht="22.5" customHeight="1">
      <c r="A742" s="37" t="s">
        <v>2957</v>
      </c>
      <c r="B742" s="82" t="s">
        <v>358</v>
      </c>
      <c r="C742" s="47"/>
      <c r="D742" s="48" t="s">
        <v>2962</v>
      </c>
      <c r="E742" s="49" t="s">
        <v>2330</v>
      </c>
      <c r="F742" s="39"/>
      <c r="G742" s="42" t="s">
        <v>361</v>
      </c>
      <c r="H742" s="43" t="s">
        <v>2953</v>
      </c>
    </row>
    <row r="743" spans="1:8" ht="22.5" customHeight="1">
      <c r="A743" s="37" t="s">
        <v>2963</v>
      </c>
      <c r="B743" s="82"/>
      <c r="C743" s="60"/>
      <c r="D743" s="48" t="s">
        <v>2964</v>
      </c>
      <c r="E743" s="49" t="s">
        <v>387</v>
      </c>
      <c r="F743" s="105"/>
      <c r="G743" s="42" t="s">
        <v>361</v>
      </c>
      <c r="H743" s="43" t="s">
        <v>2965</v>
      </c>
    </row>
    <row r="744" spans="1:8" ht="39" customHeight="1">
      <c r="A744" s="37" t="s">
        <v>2963</v>
      </c>
      <c r="B744" s="82"/>
      <c r="C744" s="60"/>
      <c r="D744" s="48" t="s">
        <v>2966</v>
      </c>
      <c r="E744" s="49" t="s">
        <v>440</v>
      </c>
      <c r="F744" s="106" t="s">
        <v>2823</v>
      </c>
      <c r="G744" s="42" t="s">
        <v>361</v>
      </c>
      <c r="H744" s="43" t="s">
        <v>2967</v>
      </c>
    </row>
    <row r="745" spans="1:8" ht="22.5" customHeight="1">
      <c r="A745" s="37" t="s">
        <v>2963</v>
      </c>
      <c r="B745" s="82"/>
      <c r="C745" s="60"/>
      <c r="D745" s="48" t="s">
        <v>2968</v>
      </c>
      <c r="E745" s="49" t="s">
        <v>387</v>
      </c>
      <c r="F745" s="105"/>
      <c r="G745" s="42" t="s">
        <v>361</v>
      </c>
      <c r="H745" s="43" t="s">
        <v>2969</v>
      </c>
    </row>
    <row r="746" spans="1:8" ht="22.5" customHeight="1">
      <c r="A746" s="37" t="s">
        <v>2963</v>
      </c>
      <c r="B746" s="82" t="s">
        <v>358</v>
      </c>
      <c r="C746" s="60"/>
      <c r="D746" s="48" t="s">
        <v>2970</v>
      </c>
      <c r="E746" s="49" t="s">
        <v>387</v>
      </c>
      <c r="F746" s="105"/>
      <c r="G746" s="42" t="s">
        <v>361</v>
      </c>
      <c r="H746" s="43" t="s">
        <v>2971</v>
      </c>
    </row>
    <row r="747" spans="1:8" ht="22.5" customHeight="1">
      <c r="A747" s="37" t="s">
        <v>2963</v>
      </c>
      <c r="B747" s="82" t="s">
        <v>358</v>
      </c>
      <c r="C747" s="38"/>
      <c r="D747" s="48" t="s">
        <v>2972</v>
      </c>
      <c r="E747" s="49" t="s">
        <v>2330</v>
      </c>
      <c r="F747" s="39"/>
      <c r="G747" s="42" t="s">
        <v>361</v>
      </c>
      <c r="H747" s="43" t="s">
        <v>2973</v>
      </c>
    </row>
    <row r="748" spans="1:8" ht="22.5" customHeight="1">
      <c r="A748" s="37" t="s">
        <v>2963</v>
      </c>
      <c r="B748" s="82" t="s">
        <v>362</v>
      </c>
      <c r="C748" s="38"/>
      <c r="D748" s="48" t="s">
        <v>2974</v>
      </c>
      <c r="E748" s="49" t="s">
        <v>387</v>
      </c>
      <c r="F748" s="39"/>
      <c r="G748" s="42" t="s">
        <v>361</v>
      </c>
      <c r="H748" s="43" t="s">
        <v>2975</v>
      </c>
    </row>
    <row r="749" spans="1:8" ht="22.5" customHeight="1">
      <c r="A749" s="37" t="s">
        <v>2963</v>
      </c>
      <c r="B749" s="82" t="s">
        <v>362</v>
      </c>
      <c r="C749" s="38"/>
      <c r="D749" s="48" t="s">
        <v>2976</v>
      </c>
      <c r="E749" s="49" t="s">
        <v>2330</v>
      </c>
      <c r="F749" s="39"/>
      <c r="G749" s="42" t="s">
        <v>361</v>
      </c>
      <c r="H749" s="43" t="s">
        <v>2977</v>
      </c>
    </row>
    <row r="750" spans="1:8" ht="22.5" customHeight="1">
      <c r="A750" s="37" t="s">
        <v>2978</v>
      </c>
      <c r="B750" s="82" t="s">
        <v>358</v>
      </c>
      <c r="C750" s="38"/>
      <c r="D750" s="48" t="s">
        <v>2979</v>
      </c>
      <c r="E750" s="49" t="s">
        <v>387</v>
      </c>
      <c r="F750" s="39"/>
      <c r="G750" s="42" t="s">
        <v>361</v>
      </c>
      <c r="H750" s="43" t="s">
        <v>2980</v>
      </c>
    </row>
    <row r="751" spans="1:8" ht="22.5" customHeight="1">
      <c r="A751" s="37" t="s">
        <v>2978</v>
      </c>
      <c r="B751" s="82" t="s">
        <v>358</v>
      </c>
      <c r="C751" s="38"/>
      <c r="D751" s="48" t="s">
        <v>2981</v>
      </c>
      <c r="E751" s="49" t="s">
        <v>387</v>
      </c>
      <c r="F751" s="39"/>
      <c r="G751" s="42" t="s">
        <v>361</v>
      </c>
      <c r="H751" s="43" t="s">
        <v>2982</v>
      </c>
    </row>
    <row r="752" spans="1:8" ht="22.5" customHeight="1">
      <c r="A752" s="37" t="s">
        <v>2978</v>
      </c>
      <c r="B752" s="82" t="s">
        <v>358</v>
      </c>
      <c r="C752" s="38"/>
      <c r="D752" s="48" t="s">
        <v>2983</v>
      </c>
      <c r="E752" s="49" t="s">
        <v>390</v>
      </c>
      <c r="F752" s="39"/>
      <c r="G752" s="42" t="s">
        <v>361</v>
      </c>
      <c r="H752" s="43" t="s">
        <v>2984</v>
      </c>
    </row>
    <row r="753" spans="1:8" ht="22.5" customHeight="1">
      <c r="A753" s="37" t="s">
        <v>2978</v>
      </c>
      <c r="B753" s="82" t="s">
        <v>358</v>
      </c>
      <c r="C753" s="38"/>
      <c r="D753" s="48" t="s">
        <v>2985</v>
      </c>
      <c r="E753" s="49" t="s">
        <v>390</v>
      </c>
      <c r="F753" s="39"/>
      <c r="G753" s="42" t="s">
        <v>361</v>
      </c>
      <c r="H753" s="43" t="s">
        <v>2984</v>
      </c>
    </row>
    <row r="754" spans="1:8" ht="22.5" customHeight="1">
      <c r="A754" s="37" t="s">
        <v>2978</v>
      </c>
      <c r="B754" s="82" t="s">
        <v>362</v>
      </c>
      <c r="C754" s="47"/>
      <c r="D754" s="48" t="s">
        <v>2986</v>
      </c>
      <c r="E754" s="49" t="s">
        <v>360</v>
      </c>
      <c r="F754" s="39"/>
      <c r="G754" s="42" t="s">
        <v>361</v>
      </c>
      <c r="H754" s="43"/>
    </row>
    <row r="755" spans="1:8" ht="22.5" customHeight="1">
      <c r="A755" s="37" t="s">
        <v>2987</v>
      </c>
      <c r="B755" s="82" t="s">
        <v>358</v>
      </c>
      <c r="C755" s="47"/>
      <c r="D755" s="48" t="s">
        <v>2988</v>
      </c>
      <c r="E755" s="49" t="s">
        <v>390</v>
      </c>
      <c r="F755" s="39"/>
      <c r="G755" s="42" t="s">
        <v>361</v>
      </c>
      <c r="H755" s="43" t="s">
        <v>1578</v>
      </c>
    </row>
    <row r="756" spans="1:8" ht="46.4" customHeight="1">
      <c r="A756" s="37" t="s">
        <v>2987</v>
      </c>
      <c r="B756" s="82" t="s">
        <v>362</v>
      </c>
      <c r="C756" s="47"/>
      <c r="D756" s="48" t="s">
        <v>2989</v>
      </c>
      <c r="E756" s="49" t="s">
        <v>360</v>
      </c>
      <c r="F756" s="39"/>
      <c r="G756" s="42" t="s">
        <v>361</v>
      </c>
      <c r="H756" s="43"/>
    </row>
    <row r="757" spans="1:8" ht="46.4" customHeight="1">
      <c r="A757" s="37" t="s">
        <v>2990</v>
      </c>
      <c r="B757" s="82" t="s">
        <v>358</v>
      </c>
      <c r="C757" s="47"/>
      <c r="D757" s="48" t="s">
        <v>2991</v>
      </c>
      <c r="E757" s="49" t="s">
        <v>360</v>
      </c>
      <c r="F757" s="39"/>
      <c r="G757" s="42" t="s">
        <v>361</v>
      </c>
      <c r="H757" s="43"/>
    </row>
    <row r="758" spans="1:8" ht="35.9" customHeight="1">
      <c r="A758" s="37" t="s">
        <v>2990</v>
      </c>
      <c r="B758" s="82" t="s">
        <v>358</v>
      </c>
      <c r="C758" s="47"/>
      <c r="D758" s="48" t="s">
        <v>2992</v>
      </c>
      <c r="E758" s="49" t="s">
        <v>360</v>
      </c>
      <c r="F758" s="39"/>
      <c r="G758" s="42" t="s">
        <v>361</v>
      </c>
      <c r="H758" s="43"/>
    </row>
    <row r="759" spans="1:8" ht="22.5" customHeight="1">
      <c r="A759" s="37" t="s">
        <v>2990</v>
      </c>
      <c r="B759" s="82" t="s">
        <v>362</v>
      </c>
      <c r="C759" s="47"/>
      <c r="D759" s="48" t="s">
        <v>2993</v>
      </c>
      <c r="E759" s="49" t="s">
        <v>360</v>
      </c>
      <c r="F759" s="39"/>
      <c r="G759" s="42" t="s">
        <v>361</v>
      </c>
      <c r="H759" s="43"/>
    </row>
    <row r="760" spans="1:8" ht="22.5" customHeight="1">
      <c r="A760" s="37" t="s">
        <v>2994</v>
      </c>
      <c r="B760" s="82" t="s">
        <v>358</v>
      </c>
      <c r="C760" s="38" t="s">
        <v>374</v>
      </c>
      <c r="D760" s="48" t="s">
        <v>2995</v>
      </c>
      <c r="E760" s="49" t="s">
        <v>360</v>
      </c>
      <c r="F760" s="39"/>
      <c r="G760" s="42" t="s">
        <v>361</v>
      </c>
      <c r="H760" s="43"/>
    </row>
    <row r="761" spans="1:8" ht="22.5" customHeight="1">
      <c r="A761" s="37" t="s">
        <v>2994</v>
      </c>
      <c r="B761" s="82" t="s">
        <v>358</v>
      </c>
      <c r="C761" s="38" t="s">
        <v>374</v>
      </c>
      <c r="D761" s="48" t="s">
        <v>2996</v>
      </c>
      <c r="E761" s="49" t="s">
        <v>360</v>
      </c>
      <c r="F761" s="39"/>
      <c r="G761" s="42" t="s">
        <v>361</v>
      </c>
      <c r="H761" s="43"/>
    </row>
    <row r="762" spans="1:8" ht="22.5" customHeight="1">
      <c r="A762" s="37" t="s">
        <v>2994</v>
      </c>
      <c r="B762" s="82" t="s">
        <v>358</v>
      </c>
      <c r="C762" s="38" t="s">
        <v>376</v>
      </c>
      <c r="D762" s="48" t="s">
        <v>2997</v>
      </c>
      <c r="E762" s="49" t="s">
        <v>360</v>
      </c>
      <c r="F762" s="39"/>
      <c r="G762" s="42" t="s">
        <v>361</v>
      </c>
      <c r="H762" s="43"/>
    </row>
    <row r="763" spans="1:8" ht="22.5" customHeight="1">
      <c r="A763" s="37" t="s">
        <v>2994</v>
      </c>
      <c r="B763" s="82" t="s">
        <v>358</v>
      </c>
      <c r="C763" s="38" t="s">
        <v>376</v>
      </c>
      <c r="D763" s="48" t="s">
        <v>2998</v>
      </c>
      <c r="E763" s="49" t="s">
        <v>360</v>
      </c>
      <c r="F763" s="39"/>
      <c r="G763" s="42" t="s">
        <v>361</v>
      </c>
      <c r="H763" s="43"/>
    </row>
    <row r="764" spans="1:8" ht="35.9" customHeight="1">
      <c r="A764" s="37" t="s">
        <v>2994</v>
      </c>
      <c r="B764" s="82" t="s">
        <v>362</v>
      </c>
      <c r="C764" s="38" t="s">
        <v>374</v>
      </c>
      <c r="D764" s="48" t="s">
        <v>2999</v>
      </c>
      <c r="E764" s="49" t="s">
        <v>360</v>
      </c>
      <c r="F764" s="39"/>
      <c r="G764" s="42" t="s">
        <v>361</v>
      </c>
      <c r="H764" s="43"/>
    </row>
    <row r="765" spans="1:8" ht="35.9" customHeight="1">
      <c r="A765" s="37" t="s">
        <v>2994</v>
      </c>
      <c r="B765" s="82" t="s">
        <v>362</v>
      </c>
      <c r="C765" s="38" t="s">
        <v>376</v>
      </c>
      <c r="D765" s="48" t="s">
        <v>3000</v>
      </c>
      <c r="E765" s="49" t="s">
        <v>360</v>
      </c>
      <c r="F765" s="39"/>
      <c r="G765" s="42" t="s">
        <v>361</v>
      </c>
      <c r="H765" s="43"/>
    </row>
    <row r="766" spans="1:8" ht="22.5" customHeight="1">
      <c r="A766" s="37" t="s">
        <v>2994</v>
      </c>
      <c r="B766" s="82" t="s">
        <v>364</v>
      </c>
      <c r="C766" s="47"/>
      <c r="D766" s="48" t="s">
        <v>3001</v>
      </c>
      <c r="E766" s="49" t="s">
        <v>360</v>
      </c>
      <c r="F766" s="39"/>
      <c r="G766" s="42" t="s">
        <v>361</v>
      </c>
      <c r="H766" s="43"/>
    </row>
    <row r="767" spans="1:8" ht="35.9" customHeight="1">
      <c r="A767" s="37" t="s">
        <v>3002</v>
      </c>
      <c r="B767" s="82" t="s">
        <v>358</v>
      </c>
      <c r="C767" s="38"/>
      <c r="D767" s="48" t="s">
        <v>3003</v>
      </c>
      <c r="E767" s="49" t="s">
        <v>360</v>
      </c>
      <c r="F767" s="39"/>
      <c r="G767" s="42" t="s">
        <v>361</v>
      </c>
      <c r="H767" s="43"/>
    </row>
    <row r="768" spans="1:8" ht="35.9" customHeight="1">
      <c r="A768" s="37" t="s">
        <v>3002</v>
      </c>
      <c r="B768" s="82" t="s">
        <v>358</v>
      </c>
      <c r="C768" s="38"/>
      <c r="D768" s="48" t="s">
        <v>3004</v>
      </c>
      <c r="E768" s="49" t="s">
        <v>360</v>
      </c>
      <c r="F768" s="39"/>
      <c r="G768" s="42" t="s">
        <v>361</v>
      </c>
      <c r="H768" s="43"/>
    </row>
    <row r="769" spans="1:8" ht="22.5" customHeight="1">
      <c r="A769" s="37" t="s">
        <v>3002</v>
      </c>
      <c r="B769" s="82" t="s">
        <v>362</v>
      </c>
      <c r="C769" s="47"/>
      <c r="D769" s="48" t="s">
        <v>3005</v>
      </c>
      <c r="E769" s="49" t="s">
        <v>360</v>
      </c>
      <c r="F769" s="39"/>
      <c r="G769" s="42" t="s">
        <v>361</v>
      </c>
      <c r="H769" s="43"/>
    </row>
    <row r="770" spans="1:8" ht="35.9" customHeight="1">
      <c r="A770" s="37" t="s">
        <v>3006</v>
      </c>
      <c r="B770" s="82" t="s">
        <v>358</v>
      </c>
      <c r="C770" s="47"/>
      <c r="D770" s="48" t="s">
        <v>3007</v>
      </c>
      <c r="E770" s="49" t="s">
        <v>2330</v>
      </c>
      <c r="F770" s="39"/>
      <c r="G770" s="42" t="s">
        <v>361</v>
      </c>
      <c r="H770" s="43" t="s">
        <v>1543</v>
      </c>
    </row>
    <row r="771" spans="1:8" ht="22.5" customHeight="1">
      <c r="A771" s="37" t="s">
        <v>3006</v>
      </c>
      <c r="B771" s="82" t="s">
        <v>362</v>
      </c>
      <c r="C771" s="47"/>
      <c r="D771" s="48" t="s">
        <v>3008</v>
      </c>
      <c r="E771" s="49" t="s">
        <v>367</v>
      </c>
      <c r="F771" s="42" t="s">
        <v>368</v>
      </c>
      <c r="G771" s="42" t="s">
        <v>361</v>
      </c>
      <c r="H771" s="43" t="s">
        <v>369</v>
      </c>
    </row>
    <row r="772" spans="1:8" ht="22.5" customHeight="1">
      <c r="A772" s="37" t="s">
        <v>3009</v>
      </c>
      <c r="B772" s="82" t="s">
        <v>358</v>
      </c>
      <c r="C772" s="47"/>
      <c r="D772" s="66" t="s">
        <v>3010</v>
      </c>
      <c r="E772" s="49" t="s">
        <v>390</v>
      </c>
      <c r="F772" s="39"/>
      <c r="G772" s="42" t="s">
        <v>361</v>
      </c>
      <c r="H772" s="43" t="s">
        <v>1578</v>
      </c>
    </row>
    <row r="773" spans="1:8" ht="22.5" customHeight="1">
      <c r="A773" s="37" t="s">
        <v>3009</v>
      </c>
      <c r="B773" s="82" t="s">
        <v>362</v>
      </c>
      <c r="C773" s="38"/>
      <c r="D773" s="48" t="s">
        <v>3011</v>
      </c>
      <c r="E773" s="49" t="s">
        <v>360</v>
      </c>
      <c r="F773" s="39"/>
      <c r="G773" s="42" t="s">
        <v>361</v>
      </c>
      <c r="H773" s="43"/>
    </row>
    <row r="774" spans="1:8" ht="22.5" customHeight="1">
      <c r="A774" s="37" t="s">
        <v>3012</v>
      </c>
      <c r="B774" s="82" t="s">
        <v>358</v>
      </c>
      <c r="C774" s="47"/>
      <c r="D774" s="66" t="s">
        <v>3013</v>
      </c>
      <c r="E774" s="49" t="s">
        <v>2330</v>
      </c>
      <c r="F774" s="39"/>
      <c r="G774" s="42" t="s">
        <v>361</v>
      </c>
      <c r="H774" s="43" t="s">
        <v>1543</v>
      </c>
    </row>
    <row r="775" spans="1:8" ht="22.5" customHeight="1">
      <c r="A775" s="37" t="s">
        <v>3014</v>
      </c>
      <c r="B775" s="82" t="s">
        <v>358</v>
      </c>
      <c r="C775" s="60"/>
      <c r="D775" s="48" t="s">
        <v>3015</v>
      </c>
      <c r="E775" s="49" t="s">
        <v>360</v>
      </c>
      <c r="F775" s="105"/>
      <c r="G775" s="42" t="s">
        <v>361</v>
      </c>
      <c r="H775" s="43"/>
    </row>
    <row r="776" spans="1:8" ht="22.5" customHeight="1">
      <c r="A776" s="37" t="s">
        <v>3014</v>
      </c>
      <c r="B776" s="82" t="s">
        <v>358</v>
      </c>
      <c r="C776" s="38" t="s">
        <v>374</v>
      </c>
      <c r="D776" s="48" t="s">
        <v>3016</v>
      </c>
      <c r="E776" s="49" t="s">
        <v>360</v>
      </c>
      <c r="F776" s="39"/>
      <c r="G776" s="42" t="s">
        <v>361</v>
      </c>
      <c r="H776" s="43"/>
    </row>
    <row r="777" spans="1:8" ht="22.5" customHeight="1">
      <c r="A777" s="37" t="s">
        <v>3014</v>
      </c>
      <c r="B777" s="82" t="s">
        <v>358</v>
      </c>
      <c r="C777" s="38" t="s">
        <v>376</v>
      </c>
      <c r="D777" s="48" t="s">
        <v>3017</v>
      </c>
      <c r="E777" s="49" t="s">
        <v>360</v>
      </c>
      <c r="F777" s="39"/>
      <c r="G777" s="42" t="s">
        <v>361</v>
      </c>
      <c r="H777" s="43"/>
    </row>
    <row r="778" spans="1:8" ht="22.5" customHeight="1">
      <c r="A778" s="37" t="s">
        <v>3018</v>
      </c>
      <c r="B778" s="82" t="s">
        <v>358</v>
      </c>
      <c r="C778" s="47"/>
      <c r="D778" s="48" t="s">
        <v>3019</v>
      </c>
      <c r="E778" s="49" t="s">
        <v>2330</v>
      </c>
      <c r="F778" s="39"/>
      <c r="G778" s="42" t="s">
        <v>361</v>
      </c>
      <c r="H778" s="43" t="s">
        <v>1543</v>
      </c>
    </row>
    <row r="779" spans="1:8" ht="22.5" customHeight="1">
      <c r="A779" s="37" t="s">
        <v>3020</v>
      </c>
      <c r="B779" s="82" t="s">
        <v>358</v>
      </c>
      <c r="C779" s="47"/>
      <c r="D779" s="48" t="s">
        <v>3021</v>
      </c>
      <c r="E779" s="49" t="s">
        <v>390</v>
      </c>
      <c r="F779" s="39"/>
      <c r="G779" s="42" t="s">
        <v>361</v>
      </c>
      <c r="H779" s="43" t="s">
        <v>1578</v>
      </c>
    </row>
    <row r="780" spans="1:8" ht="22.5" customHeight="1">
      <c r="A780" s="37" t="s">
        <v>3020</v>
      </c>
      <c r="B780" s="82" t="s">
        <v>362</v>
      </c>
      <c r="C780" s="47"/>
      <c r="D780" s="48" t="s">
        <v>3022</v>
      </c>
      <c r="E780" s="49" t="s">
        <v>390</v>
      </c>
      <c r="F780" s="39"/>
      <c r="G780" s="42" t="s">
        <v>361</v>
      </c>
      <c r="H780" s="43" t="s">
        <v>1578</v>
      </c>
    </row>
    <row r="781" spans="1:8" ht="22.5" customHeight="1">
      <c r="A781" s="37" t="s">
        <v>3020</v>
      </c>
      <c r="B781" s="82" t="s">
        <v>364</v>
      </c>
      <c r="C781" s="47"/>
      <c r="D781" s="48" t="s">
        <v>3023</v>
      </c>
      <c r="E781" s="49" t="s">
        <v>360</v>
      </c>
      <c r="F781" s="39"/>
      <c r="G781" s="42" t="s">
        <v>361</v>
      </c>
      <c r="H781" s="43"/>
    </row>
    <row r="782" spans="1:8" ht="35.9" customHeight="1">
      <c r="A782" s="37" t="s">
        <v>3020</v>
      </c>
      <c r="B782" s="82" t="s">
        <v>405</v>
      </c>
      <c r="C782" s="47"/>
      <c r="D782" s="48" t="s">
        <v>3024</v>
      </c>
      <c r="E782" s="49" t="s">
        <v>2330</v>
      </c>
      <c r="F782" s="39"/>
      <c r="G782" s="42" t="s">
        <v>361</v>
      </c>
      <c r="H782" s="43" t="s">
        <v>1543</v>
      </c>
    </row>
    <row r="783" spans="1:8" ht="35.9" customHeight="1">
      <c r="A783" s="37" t="s">
        <v>3020</v>
      </c>
      <c r="B783" s="82" t="s">
        <v>408</v>
      </c>
      <c r="C783" s="47"/>
      <c r="D783" s="48" t="s">
        <v>3025</v>
      </c>
      <c r="E783" s="49" t="s">
        <v>2330</v>
      </c>
      <c r="F783" s="39"/>
      <c r="G783" s="42" t="s">
        <v>361</v>
      </c>
      <c r="H783" s="43" t="s">
        <v>1543</v>
      </c>
    </row>
    <row r="784" spans="1:8" ht="22.5" customHeight="1">
      <c r="A784" s="37" t="s">
        <v>3020</v>
      </c>
      <c r="B784" s="82" t="s">
        <v>408</v>
      </c>
      <c r="C784" s="47"/>
      <c r="D784" s="48" t="s">
        <v>3026</v>
      </c>
      <c r="E784" s="107" t="s">
        <v>360</v>
      </c>
      <c r="F784" s="39"/>
      <c r="G784" s="42" t="s">
        <v>361</v>
      </c>
      <c r="H784" s="43"/>
    </row>
    <row r="785" spans="1:8" ht="20">
      <c r="A785" s="37" t="s">
        <v>3027</v>
      </c>
      <c r="B785" s="82" t="s">
        <v>358</v>
      </c>
      <c r="C785" s="47"/>
      <c r="D785" s="48" t="s">
        <v>3028</v>
      </c>
      <c r="E785" s="49" t="s">
        <v>2500</v>
      </c>
      <c r="F785" s="41" t="s">
        <v>434</v>
      </c>
      <c r="G785" s="42" t="s">
        <v>361</v>
      </c>
      <c r="H785" s="43" t="s">
        <v>3029</v>
      </c>
    </row>
    <row r="786" spans="1:8" ht="22.5" customHeight="1">
      <c r="A786" s="37" t="s">
        <v>3027</v>
      </c>
      <c r="B786" s="82" t="s">
        <v>358</v>
      </c>
      <c r="C786" s="47"/>
      <c r="D786" s="48" t="s">
        <v>3030</v>
      </c>
      <c r="E786" s="49" t="s">
        <v>387</v>
      </c>
      <c r="F786" s="39"/>
      <c r="G786" s="42" t="s">
        <v>361</v>
      </c>
      <c r="H786" s="43" t="s">
        <v>3031</v>
      </c>
    </row>
    <row r="787" spans="1:8" ht="22.5" customHeight="1">
      <c r="A787" s="37" t="s">
        <v>3027</v>
      </c>
      <c r="B787" s="82" t="s">
        <v>358</v>
      </c>
      <c r="C787" s="47"/>
      <c r="D787" s="48" t="s">
        <v>3032</v>
      </c>
      <c r="E787" s="49" t="s">
        <v>2363</v>
      </c>
      <c r="F787" s="39"/>
      <c r="G787" s="41" t="s">
        <v>2315</v>
      </c>
      <c r="H787" s="43" t="s">
        <v>3033</v>
      </c>
    </row>
    <row r="788" spans="1:8" ht="22.5" customHeight="1">
      <c r="A788" s="37" t="s">
        <v>3027</v>
      </c>
      <c r="B788" s="82" t="s">
        <v>362</v>
      </c>
      <c r="C788" s="47"/>
      <c r="D788" s="48" t="s">
        <v>3034</v>
      </c>
      <c r="E788" s="49" t="s">
        <v>360</v>
      </c>
      <c r="F788" s="39"/>
      <c r="G788" s="42" t="s">
        <v>361</v>
      </c>
      <c r="H788" s="43"/>
    </row>
    <row r="789" spans="1:8" ht="22.5" customHeight="1">
      <c r="A789" s="37" t="s">
        <v>3035</v>
      </c>
      <c r="B789" s="82" t="s">
        <v>358</v>
      </c>
      <c r="C789" s="47"/>
      <c r="D789" s="48" t="s">
        <v>3036</v>
      </c>
      <c r="E789" s="49" t="s">
        <v>2330</v>
      </c>
      <c r="F789" s="39"/>
      <c r="G789" s="42" t="s">
        <v>361</v>
      </c>
      <c r="H789" s="43" t="s">
        <v>1543</v>
      </c>
    </row>
    <row r="790" spans="1:8" ht="124.4" customHeight="1">
      <c r="A790" s="37" t="s">
        <v>3037</v>
      </c>
      <c r="B790" s="82" t="s">
        <v>358</v>
      </c>
      <c r="C790" s="38"/>
      <c r="D790" s="48" t="s">
        <v>3038</v>
      </c>
      <c r="E790" s="49" t="s">
        <v>440</v>
      </c>
      <c r="F790" s="42" t="s">
        <v>3039</v>
      </c>
      <c r="G790" s="42" t="s">
        <v>361</v>
      </c>
      <c r="H790" s="43" t="s">
        <v>3040</v>
      </c>
    </row>
    <row r="791" spans="1:8" ht="35.9" customHeight="1">
      <c r="A791" s="37" t="s">
        <v>3037</v>
      </c>
      <c r="B791" s="82" t="s">
        <v>358</v>
      </c>
      <c r="C791" s="47"/>
      <c r="D791" s="48" t="s">
        <v>3041</v>
      </c>
      <c r="E791" s="49" t="s">
        <v>390</v>
      </c>
      <c r="F791" s="39"/>
      <c r="G791" s="42" t="s">
        <v>361</v>
      </c>
      <c r="H791" s="43" t="s">
        <v>3042</v>
      </c>
    </row>
    <row r="792" spans="1:8" ht="22.5" customHeight="1">
      <c r="A792" s="37" t="s">
        <v>3037</v>
      </c>
      <c r="B792" s="82" t="s">
        <v>362</v>
      </c>
      <c r="C792" s="47"/>
      <c r="D792" s="48" t="s">
        <v>3043</v>
      </c>
      <c r="E792" s="49" t="s">
        <v>360</v>
      </c>
      <c r="F792" s="39"/>
      <c r="G792" s="42" t="s">
        <v>361</v>
      </c>
      <c r="H792" s="43"/>
    </row>
    <row r="793" spans="1:8" ht="22.5" customHeight="1">
      <c r="A793" s="37" t="s">
        <v>3037</v>
      </c>
      <c r="B793" s="82" t="s">
        <v>3044</v>
      </c>
      <c r="C793" s="38"/>
      <c r="D793" s="48" t="s">
        <v>3045</v>
      </c>
      <c r="E793" s="49" t="s">
        <v>360</v>
      </c>
      <c r="F793" s="39"/>
      <c r="G793" s="42" t="s">
        <v>361</v>
      </c>
      <c r="H793" s="43"/>
    </row>
    <row r="794" spans="1:8" ht="35.9" customHeight="1">
      <c r="A794" s="37" t="s">
        <v>3046</v>
      </c>
      <c r="B794" s="82" t="s">
        <v>358</v>
      </c>
      <c r="C794" s="38" t="s">
        <v>374</v>
      </c>
      <c r="D794" s="48" t="s">
        <v>3047</v>
      </c>
      <c r="E794" s="49" t="s">
        <v>367</v>
      </c>
      <c r="F794" s="42" t="s">
        <v>368</v>
      </c>
      <c r="G794" s="42" t="s">
        <v>361</v>
      </c>
      <c r="H794" s="43" t="s">
        <v>369</v>
      </c>
    </row>
    <row r="795" spans="1:8" ht="35.9" customHeight="1">
      <c r="A795" s="37" t="s">
        <v>3046</v>
      </c>
      <c r="B795" s="82" t="s">
        <v>358</v>
      </c>
      <c r="C795" s="38" t="s">
        <v>376</v>
      </c>
      <c r="D795" s="48" t="s">
        <v>3048</v>
      </c>
      <c r="E795" s="49" t="s">
        <v>367</v>
      </c>
      <c r="F795" s="42" t="s">
        <v>368</v>
      </c>
      <c r="G795" s="42" t="s">
        <v>361</v>
      </c>
      <c r="H795" s="43" t="s">
        <v>369</v>
      </c>
    </row>
    <row r="796" spans="1:8" ht="25.4" customHeight="1">
      <c r="A796" s="37" t="s">
        <v>3046</v>
      </c>
      <c r="B796" s="82" t="s">
        <v>358</v>
      </c>
      <c r="C796" s="38" t="s">
        <v>378</v>
      </c>
      <c r="D796" s="48" t="s">
        <v>3049</v>
      </c>
      <c r="E796" s="49" t="s">
        <v>367</v>
      </c>
      <c r="F796" s="42" t="s">
        <v>368</v>
      </c>
      <c r="G796" s="42" t="s">
        <v>361</v>
      </c>
      <c r="H796" s="43" t="s">
        <v>369</v>
      </c>
    </row>
    <row r="797" spans="1:8" ht="35.9" customHeight="1">
      <c r="A797" s="37" t="s">
        <v>3046</v>
      </c>
      <c r="B797" s="82" t="s">
        <v>358</v>
      </c>
      <c r="C797" s="38" t="s">
        <v>382</v>
      </c>
      <c r="D797" s="48" t="s">
        <v>3050</v>
      </c>
      <c r="E797" s="49" t="s">
        <v>367</v>
      </c>
      <c r="F797" s="42" t="s">
        <v>368</v>
      </c>
      <c r="G797" s="42" t="s">
        <v>361</v>
      </c>
      <c r="H797" s="43" t="s">
        <v>369</v>
      </c>
    </row>
    <row r="798" spans="1:8" ht="25.4" customHeight="1">
      <c r="A798" s="37" t="s">
        <v>3046</v>
      </c>
      <c r="B798" s="82" t="s">
        <v>358</v>
      </c>
      <c r="C798" s="38" t="s">
        <v>740</v>
      </c>
      <c r="D798" s="48" t="s">
        <v>3051</v>
      </c>
      <c r="E798" s="49" t="s">
        <v>367</v>
      </c>
      <c r="F798" s="42" t="s">
        <v>368</v>
      </c>
      <c r="G798" s="42" t="s">
        <v>361</v>
      </c>
      <c r="H798" s="43" t="s">
        <v>369</v>
      </c>
    </row>
    <row r="799" spans="1:8" ht="22.5" customHeight="1">
      <c r="A799" s="37" t="s">
        <v>3046</v>
      </c>
      <c r="B799" s="82" t="s">
        <v>358</v>
      </c>
      <c r="C799" s="38" t="s">
        <v>740</v>
      </c>
      <c r="D799" s="48" t="s">
        <v>3052</v>
      </c>
      <c r="E799" s="49" t="s">
        <v>360</v>
      </c>
      <c r="F799" s="41"/>
      <c r="G799" s="42" t="s">
        <v>361</v>
      </c>
      <c r="H799" s="43"/>
    </row>
    <row r="800" spans="1:8" ht="35.9" customHeight="1">
      <c r="A800" s="37" t="s">
        <v>3046</v>
      </c>
      <c r="B800" s="82" t="s">
        <v>362</v>
      </c>
      <c r="C800" s="47"/>
      <c r="D800" s="48" t="s">
        <v>3053</v>
      </c>
      <c r="E800" s="49" t="s">
        <v>2330</v>
      </c>
      <c r="F800" s="39"/>
      <c r="G800" s="42" t="s">
        <v>361</v>
      </c>
      <c r="H800" s="43" t="s">
        <v>1543</v>
      </c>
    </row>
    <row r="801" spans="1:8" ht="122.15" customHeight="1">
      <c r="A801" s="37" t="s">
        <v>3054</v>
      </c>
      <c r="B801" s="82" t="s">
        <v>358</v>
      </c>
      <c r="C801" s="38"/>
      <c r="D801" s="48" t="s">
        <v>3055</v>
      </c>
      <c r="E801" s="49" t="s">
        <v>440</v>
      </c>
      <c r="F801" s="42" t="s">
        <v>3056</v>
      </c>
      <c r="G801" s="42" t="s">
        <v>361</v>
      </c>
      <c r="H801" s="43" t="s">
        <v>3057</v>
      </c>
    </row>
    <row r="802" spans="1:8" ht="37.5" customHeight="1">
      <c r="A802" s="37" t="s">
        <v>3054</v>
      </c>
      <c r="B802" s="82" t="s">
        <v>358</v>
      </c>
      <c r="C802" s="47"/>
      <c r="D802" s="48" t="s">
        <v>3058</v>
      </c>
      <c r="E802" s="49" t="s">
        <v>390</v>
      </c>
      <c r="F802" s="39"/>
      <c r="G802" s="42" t="s">
        <v>361</v>
      </c>
      <c r="H802" s="43" t="s">
        <v>3042</v>
      </c>
    </row>
    <row r="803" spans="1:8" ht="22.5" customHeight="1">
      <c r="A803" s="37" t="s">
        <v>3054</v>
      </c>
      <c r="B803" s="108" t="s">
        <v>362</v>
      </c>
      <c r="C803" s="47"/>
      <c r="D803" s="48" t="s">
        <v>3059</v>
      </c>
      <c r="E803" s="49" t="s">
        <v>360</v>
      </c>
      <c r="F803" s="39"/>
      <c r="G803" s="42" t="s">
        <v>361</v>
      </c>
      <c r="H803" s="43"/>
    </row>
    <row r="804" spans="1:8" ht="22.5" customHeight="1">
      <c r="A804" s="37" t="s">
        <v>3054</v>
      </c>
      <c r="B804" s="82" t="s">
        <v>3060</v>
      </c>
      <c r="C804" s="38"/>
      <c r="D804" s="48" t="s">
        <v>3061</v>
      </c>
      <c r="E804" s="49" t="s">
        <v>360</v>
      </c>
      <c r="F804" s="39"/>
      <c r="G804" s="42" t="s">
        <v>361</v>
      </c>
      <c r="H804" s="43"/>
    </row>
    <row r="805" spans="1:8" ht="118.5" customHeight="1">
      <c r="A805" s="37" t="s">
        <v>3062</v>
      </c>
      <c r="B805" s="82" t="s">
        <v>358</v>
      </c>
      <c r="C805" s="38"/>
      <c r="D805" s="48" t="s">
        <v>3063</v>
      </c>
      <c r="E805" s="49" t="s">
        <v>440</v>
      </c>
      <c r="F805" s="42" t="s">
        <v>3064</v>
      </c>
      <c r="G805" s="42" t="s">
        <v>361</v>
      </c>
      <c r="H805" s="43" t="s">
        <v>3065</v>
      </c>
    </row>
    <row r="806" spans="1:8" ht="35.9" customHeight="1">
      <c r="A806" s="37" t="s">
        <v>3062</v>
      </c>
      <c r="B806" s="82" t="s">
        <v>358</v>
      </c>
      <c r="C806" s="47"/>
      <c r="D806" s="48" t="s">
        <v>3066</v>
      </c>
      <c r="E806" s="49" t="s">
        <v>390</v>
      </c>
      <c r="F806" s="39"/>
      <c r="G806" s="42" t="s">
        <v>361</v>
      </c>
      <c r="H806" s="43" t="s">
        <v>3042</v>
      </c>
    </row>
    <row r="807" spans="1:8" ht="22.5" customHeight="1">
      <c r="A807" s="37" t="s">
        <v>3062</v>
      </c>
      <c r="B807" s="82" t="s">
        <v>362</v>
      </c>
      <c r="C807" s="47"/>
      <c r="D807" s="48" t="s">
        <v>3067</v>
      </c>
      <c r="E807" s="49" t="s">
        <v>360</v>
      </c>
      <c r="F807" s="39"/>
      <c r="G807" s="42" t="s">
        <v>361</v>
      </c>
      <c r="H807" s="43"/>
    </row>
    <row r="808" spans="1:8" ht="22.5" customHeight="1">
      <c r="A808" s="37" t="s">
        <v>3062</v>
      </c>
      <c r="B808" s="82" t="s">
        <v>1527</v>
      </c>
      <c r="C808" s="38"/>
      <c r="D808" s="48" t="s">
        <v>3068</v>
      </c>
      <c r="E808" s="49" t="s">
        <v>360</v>
      </c>
      <c r="F808" s="39"/>
      <c r="G808" s="42" t="s">
        <v>361</v>
      </c>
      <c r="H808" s="43"/>
    </row>
    <row r="809" spans="1:8" ht="67.5" customHeight="1">
      <c r="A809" s="37" t="s">
        <v>3069</v>
      </c>
      <c r="B809" s="82" t="s">
        <v>358</v>
      </c>
      <c r="C809" s="39"/>
      <c r="D809" s="40" t="s">
        <v>3070</v>
      </c>
      <c r="E809" s="41" t="s">
        <v>440</v>
      </c>
      <c r="F809" s="42" t="s">
        <v>3071</v>
      </c>
      <c r="G809" s="42" t="s">
        <v>361</v>
      </c>
      <c r="H809" s="43" t="s">
        <v>3072</v>
      </c>
    </row>
    <row r="810" spans="1:8" ht="22.5" customHeight="1">
      <c r="A810" s="37" t="s">
        <v>3069</v>
      </c>
      <c r="B810" s="82" t="s">
        <v>358</v>
      </c>
      <c r="C810" s="47"/>
      <c r="D810" s="48" t="s">
        <v>3073</v>
      </c>
      <c r="E810" s="49" t="s">
        <v>390</v>
      </c>
      <c r="F810" s="39"/>
      <c r="G810" s="42" t="s">
        <v>361</v>
      </c>
      <c r="H810" s="43" t="s">
        <v>3074</v>
      </c>
    </row>
    <row r="811" spans="1:8" ht="22.5" customHeight="1">
      <c r="A811" s="63" t="s">
        <v>3069</v>
      </c>
      <c r="B811" s="88" t="s">
        <v>362</v>
      </c>
      <c r="C811" s="68"/>
      <c r="D811" s="66" t="s">
        <v>3075</v>
      </c>
      <c r="E811" s="83" t="s">
        <v>390</v>
      </c>
      <c r="F811" s="67"/>
      <c r="G811" s="42" t="s">
        <v>361</v>
      </c>
      <c r="H811" s="43" t="s">
        <v>1578</v>
      </c>
    </row>
    <row r="812" spans="1:8" ht="22.5" customHeight="1">
      <c r="A812" s="63" t="s">
        <v>3069</v>
      </c>
      <c r="B812" s="88" t="s">
        <v>364</v>
      </c>
      <c r="C812" s="68"/>
      <c r="D812" s="66" t="s">
        <v>3076</v>
      </c>
      <c r="E812" s="83" t="s">
        <v>360</v>
      </c>
      <c r="F812" s="67"/>
      <c r="G812" s="42" t="s">
        <v>361</v>
      </c>
      <c r="H812" s="43"/>
    </row>
    <row r="813" spans="1:8" ht="22.5" customHeight="1">
      <c r="A813" s="37" t="s">
        <v>3069</v>
      </c>
      <c r="B813" s="82" t="s">
        <v>3077</v>
      </c>
      <c r="C813" s="47"/>
      <c r="D813" s="48" t="s">
        <v>3078</v>
      </c>
      <c r="E813" s="49" t="s">
        <v>367</v>
      </c>
      <c r="F813" s="42" t="s">
        <v>368</v>
      </c>
      <c r="G813" s="42" t="s">
        <v>361</v>
      </c>
      <c r="H813" s="43" t="s">
        <v>369</v>
      </c>
    </row>
    <row r="814" spans="1:8" ht="35.9" customHeight="1">
      <c r="A814" s="39" t="s">
        <v>357</v>
      </c>
      <c r="B814" s="52" t="s">
        <v>358</v>
      </c>
      <c r="C814" s="39"/>
      <c r="D814" s="48" t="s">
        <v>359</v>
      </c>
      <c r="E814" s="39" t="s">
        <v>360</v>
      </c>
      <c r="F814" s="39"/>
      <c r="G814" s="42" t="s">
        <v>361</v>
      </c>
      <c r="H814" s="43"/>
    </row>
    <row r="815" spans="1:8" ht="22.5" customHeight="1">
      <c r="A815" s="39" t="s">
        <v>357</v>
      </c>
      <c r="B815" s="52" t="s">
        <v>362</v>
      </c>
      <c r="C815" s="39"/>
      <c r="D815" s="66" t="s">
        <v>363</v>
      </c>
      <c r="E815" s="39" t="s">
        <v>360</v>
      </c>
      <c r="F815" s="39"/>
      <c r="G815" s="42" t="s">
        <v>361</v>
      </c>
      <c r="H815" s="43"/>
    </row>
    <row r="816" spans="1:8" ht="22.5" customHeight="1">
      <c r="A816" s="39" t="s">
        <v>357</v>
      </c>
      <c r="B816" s="52" t="s">
        <v>364</v>
      </c>
      <c r="C816" s="39"/>
      <c r="D816" s="66" t="s">
        <v>365</v>
      </c>
      <c r="E816" s="39" t="s">
        <v>360</v>
      </c>
      <c r="F816" s="39"/>
      <c r="G816" s="42" t="s">
        <v>361</v>
      </c>
      <c r="H816" s="43"/>
    </row>
    <row r="817" spans="1:8" ht="22.5" customHeight="1">
      <c r="A817" s="39" t="s">
        <v>357</v>
      </c>
      <c r="B817" s="52" t="s">
        <v>364</v>
      </c>
      <c r="C817" s="39"/>
      <c r="D817" s="48" t="s">
        <v>366</v>
      </c>
      <c r="E817" s="39" t="s">
        <v>367</v>
      </c>
      <c r="F817" s="42" t="s">
        <v>368</v>
      </c>
      <c r="G817" s="42" t="s">
        <v>361</v>
      </c>
      <c r="H817" s="43" t="s">
        <v>369</v>
      </c>
    </row>
    <row r="818" spans="1:8" ht="22.5" customHeight="1">
      <c r="A818" s="39" t="s">
        <v>357</v>
      </c>
      <c r="B818" s="52" t="s">
        <v>364</v>
      </c>
      <c r="C818" s="39"/>
      <c r="D818" s="66" t="s">
        <v>370</v>
      </c>
      <c r="E818" s="41" t="s">
        <v>371</v>
      </c>
      <c r="F818" s="39"/>
      <c r="G818" s="42" t="s">
        <v>361</v>
      </c>
      <c r="H818" s="43"/>
    </row>
    <row r="819" spans="1:8" ht="22.5" customHeight="1">
      <c r="A819" s="39" t="s">
        <v>357</v>
      </c>
      <c r="B819" s="52" t="s">
        <v>364</v>
      </c>
      <c r="C819" s="39"/>
      <c r="D819" s="66" t="s">
        <v>372</v>
      </c>
      <c r="E819" s="41" t="s">
        <v>371</v>
      </c>
      <c r="F819" s="39"/>
      <c r="G819" s="42" t="s">
        <v>361</v>
      </c>
      <c r="H819" s="43"/>
    </row>
    <row r="820" spans="1:8" ht="22.5" customHeight="1">
      <c r="A820" s="39" t="s">
        <v>357</v>
      </c>
      <c r="B820" s="52" t="s">
        <v>364</v>
      </c>
      <c r="C820" s="39"/>
      <c r="D820" s="66" t="s">
        <v>373</v>
      </c>
      <c r="E820" s="39" t="s">
        <v>360</v>
      </c>
      <c r="F820" s="39"/>
      <c r="G820" s="42" t="s">
        <v>361</v>
      </c>
      <c r="H820" s="43"/>
    </row>
    <row r="821" spans="1:8" ht="22.5" customHeight="1">
      <c r="A821" s="67" t="s">
        <v>218</v>
      </c>
      <c r="B821" s="65" t="s">
        <v>358</v>
      </c>
      <c r="C821" s="65" t="s">
        <v>374</v>
      </c>
      <c r="D821" s="66" t="s">
        <v>375</v>
      </c>
      <c r="E821" s="55" t="s">
        <v>360</v>
      </c>
      <c r="F821" s="39"/>
      <c r="G821" s="42" t="s">
        <v>361</v>
      </c>
      <c r="H821" s="43"/>
    </row>
    <row r="822" spans="1:8" ht="22.5" customHeight="1">
      <c r="A822" s="67" t="s">
        <v>218</v>
      </c>
      <c r="B822" s="65" t="s">
        <v>358</v>
      </c>
      <c r="C822" s="65" t="s">
        <v>376</v>
      </c>
      <c r="D822" s="66" t="s">
        <v>377</v>
      </c>
      <c r="E822" s="55" t="s">
        <v>360</v>
      </c>
      <c r="F822" s="39"/>
      <c r="G822" s="42" t="s">
        <v>361</v>
      </c>
      <c r="H822" s="43"/>
    </row>
    <row r="823" spans="1:8" ht="22.5" customHeight="1">
      <c r="A823" s="67" t="s">
        <v>218</v>
      </c>
      <c r="B823" s="65" t="s">
        <v>358</v>
      </c>
      <c r="C823" s="65" t="s">
        <v>378</v>
      </c>
      <c r="D823" s="66" t="s">
        <v>379</v>
      </c>
      <c r="E823" s="55" t="s">
        <v>360</v>
      </c>
      <c r="F823" s="39"/>
      <c r="G823" s="42" t="s">
        <v>361</v>
      </c>
      <c r="H823" s="43"/>
    </row>
    <row r="824" spans="1:8" ht="22.5" customHeight="1">
      <c r="A824" s="67" t="s">
        <v>218</v>
      </c>
      <c r="B824" s="65" t="s">
        <v>358</v>
      </c>
      <c r="C824" s="65" t="s">
        <v>378</v>
      </c>
      <c r="D824" s="66" t="s">
        <v>380</v>
      </c>
      <c r="E824" s="55" t="s">
        <v>360</v>
      </c>
      <c r="F824" s="39"/>
      <c r="G824" s="42" t="s">
        <v>361</v>
      </c>
      <c r="H824" s="43"/>
    </row>
    <row r="825" spans="1:8" ht="22.5" customHeight="1">
      <c r="A825" s="67" t="s">
        <v>218</v>
      </c>
      <c r="B825" s="65" t="s">
        <v>358</v>
      </c>
      <c r="C825" s="65" t="s">
        <v>378</v>
      </c>
      <c r="D825" s="66" t="s">
        <v>381</v>
      </c>
      <c r="E825" s="55" t="s">
        <v>360</v>
      </c>
      <c r="F825" s="39"/>
      <c r="G825" s="42" t="s">
        <v>361</v>
      </c>
      <c r="H825" s="43"/>
    </row>
    <row r="826" spans="1:8" ht="22.5" customHeight="1">
      <c r="A826" s="67" t="s">
        <v>218</v>
      </c>
      <c r="B826" s="65" t="s">
        <v>358</v>
      </c>
      <c r="C826" s="65" t="s">
        <v>382</v>
      </c>
      <c r="D826" s="66" t="s">
        <v>383</v>
      </c>
      <c r="E826" s="55" t="s">
        <v>360</v>
      </c>
      <c r="F826" s="39"/>
      <c r="G826" s="42" t="s">
        <v>361</v>
      </c>
      <c r="H826" s="43"/>
    </row>
    <row r="827" spans="1:8" ht="22.5" customHeight="1">
      <c r="A827" s="67" t="s">
        <v>218</v>
      </c>
      <c r="B827" s="65" t="s">
        <v>358</v>
      </c>
      <c r="C827" s="65" t="s">
        <v>740</v>
      </c>
      <c r="D827" s="66" t="s">
        <v>385</v>
      </c>
      <c r="E827" s="55" t="s">
        <v>360</v>
      </c>
      <c r="F827" s="39"/>
      <c r="G827" s="42" t="s">
        <v>361</v>
      </c>
      <c r="H827" s="43"/>
    </row>
    <row r="828" spans="1:8" ht="22.5" customHeight="1">
      <c r="A828" s="67" t="s">
        <v>218</v>
      </c>
      <c r="B828" s="65" t="s">
        <v>362</v>
      </c>
      <c r="C828" s="65"/>
      <c r="D828" s="66" t="s">
        <v>386</v>
      </c>
      <c r="E828" s="55" t="s">
        <v>387</v>
      </c>
      <c r="F828" s="39"/>
      <c r="G828" s="42" t="s">
        <v>361</v>
      </c>
      <c r="H828" s="43" t="s">
        <v>388</v>
      </c>
    </row>
    <row r="829" spans="1:8" ht="22.5" customHeight="1">
      <c r="A829" s="67" t="s">
        <v>218</v>
      </c>
      <c r="B829" s="65" t="s">
        <v>362</v>
      </c>
      <c r="C829" s="65" t="s">
        <v>374</v>
      </c>
      <c r="D829" s="66" t="s">
        <v>389</v>
      </c>
      <c r="E829" s="55" t="s">
        <v>390</v>
      </c>
      <c r="F829" s="39"/>
      <c r="G829" s="55" t="s">
        <v>391</v>
      </c>
      <c r="H829" s="43" t="s">
        <v>392</v>
      </c>
    </row>
    <row r="830" spans="1:8" ht="22.5" customHeight="1">
      <c r="A830" s="67" t="s">
        <v>218</v>
      </c>
      <c r="B830" s="65" t="s">
        <v>362</v>
      </c>
      <c r="C830" s="65" t="s">
        <v>376</v>
      </c>
      <c r="D830" s="66" t="s">
        <v>393</v>
      </c>
      <c r="E830" s="55" t="s">
        <v>390</v>
      </c>
      <c r="F830" s="39"/>
      <c r="G830" s="55" t="s">
        <v>391</v>
      </c>
      <c r="H830" s="43" t="s">
        <v>392</v>
      </c>
    </row>
    <row r="831" spans="1:8" ht="22.5" customHeight="1">
      <c r="A831" s="67" t="s">
        <v>218</v>
      </c>
      <c r="B831" s="65" t="s">
        <v>364</v>
      </c>
      <c r="C831" s="65"/>
      <c r="D831" s="66" t="s">
        <v>394</v>
      </c>
      <c r="E831" s="55" t="s">
        <v>387</v>
      </c>
      <c r="F831" s="39"/>
      <c r="G831" s="42" t="s">
        <v>361</v>
      </c>
      <c r="H831" s="43" t="s">
        <v>395</v>
      </c>
    </row>
    <row r="832" spans="1:8" ht="22.5" customHeight="1">
      <c r="A832" s="67" t="s">
        <v>218</v>
      </c>
      <c r="B832" s="65" t="s">
        <v>364</v>
      </c>
      <c r="C832" s="65" t="s">
        <v>374</v>
      </c>
      <c r="D832" s="66" t="s">
        <v>396</v>
      </c>
      <c r="E832" s="55" t="s">
        <v>360</v>
      </c>
      <c r="F832" s="39"/>
      <c r="G832" s="42" t="s">
        <v>361</v>
      </c>
      <c r="H832" s="43" t="s">
        <v>397</v>
      </c>
    </row>
    <row r="833" spans="1:8" ht="22.5" customHeight="1">
      <c r="A833" s="67" t="s">
        <v>218</v>
      </c>
      <c r="B833" s="65" t="s">
        <v>364</v>
      </c>
      <c r="C833" s="65" t="s">
        <v>376</v>
      </c>
      <c r="D833" s="66" t="s">
        <v>398</v>
      </c>
      <c r="E833" s="55" t="s">
        <v>399</v>
      </c>
      <c r="F833" s="39"/>
      <c r="G833" s="42" t="s">
        <v>361</v>
      </c>
      <c r="H833" s="43" t="s">
        <v>397</v>
      </c>
    </row>
    <row r="834" spans="1:8" ht="22.5" customHeight="1">
      <c r="A834" s="67" t="s">
        <v>218</v>
      </c>
      <c r="B834" s="65" t="s">
        <v>364</v>
      </c>
      <c r="C834" s="65" t="s">
        <v>378</v>
      </c>
      <c r="D834" s="66" t="s">
        <v>400</v>
      </c>
      <c r="E834" s="55" t="s">
        <v>367</v>
      </c>
      <c r="F834" s="42" t="s">
        <v>368</v>
      </c>
      <c r="G834" s="42" t="s">
        <v>361</v>
      </c>
      <c r="H834" s="43" t="s">
        <v>401</v>
      </c>
    </row>
    <row r="835" spans="1:8" ht="22.5" customHeight="1">
      <c r="A835" s="67" t="s">
        <v>218</v>
      </c>
      <c r="B835" s="65" t="s">
        <v>364</v>
      </c>
      <c r="C835" s="65" t="s">
        <v>378</v>
      </c>
      <c r="D835" s="66" t="s">
        <v>402</v>
      </c>
      <c r="E835" s="55" t="s">
        <v>360</v>
      </c>
      <c r="F835" s="39"/>
      <c r="G835" s="42" t="s">
        <v>361</v>
      </c>
      <c r="H835" s="43" t="s">
        <v>397</v>
      </c>
    </row>
    <row r="836" spans="1:8" ht="22.5" customHeight="1">
      <c r="A836" s="67" t="s">
        <v>218</v>
      </c>
      <c r="B836" s="65" t="s">
        <v>364</v>
      </c>
      <c r="C836" s="65" t="s">
        <v>382</v>
      </c>
      <c r="D836" s="66" t="s">
        <v>403</v>
      </c>
      <c r="E836" s="55" t="s">
        <v>367</v>
      </c>
      <c r="F836" s="42" t="s">
        <v>368</v>
      </c>
      <c r="G836" s="42" t="s">
        <v>361</v>
      </c>
      <c r="H836" s="43" t="s">
        <v>401</v>
      </c>
    </row>
    <row r="837" spans="1:8" ht="22.5" customHeight="1">
      <c r="A837" s="67" t="s">
        <v>218</v>
      </c>
      <c r="B837" s="65" t="s">
        <v>364</v>
      </c>
      <c r="C837" s="65" t="s">
        <v>382</v>
      </c>
      <c r="D837" s="66" t="s">
        <v>404</v>
      </c>
      <c r="E837" s="55" t="s">
        <v>360</v>
      </c>
      <c r="F837" s="39"/>
      <c r="G837" s="42" t="s">
        <v>361</v>
      </c>
      <c r="H837" s="43" t="s">
        <v>397</v>
      </c>
    </row>
    <row r="838" spans="1:8" ht="22.5" customHeight="1">
      <c r="A838" s="67" t="s">
        <v>218</v>
      </c>
      <c r="B838" s="65" t="s">
        <v>405</v>
      </c>
      <c r="C838" s="67"/>
      <c r="D838" s="66" t="s">
        <v>406</v>
      </c>
      <c r="E838" s="55" t="s">
        <v>360</v>
      </c>
      <c r="F838" s="39"/>
      <c r="G838" s="42" t="s">
        <v>361</v>
      </c>
      <c r="H838" s="43"/>
    </row>
    <row r="839" spans="1:8" ht="22.5" customHeight="1">
      <c r="A839" s="67" t="s">
        <v>218</v>
      </c>
      <c r="B839" s="65" t="s">
        <v>405</v>
      </c>
      <c r="C839" s="67"/>
      <c r="D839" s="66" t="s">
        <v>407</v>
      </c>
      <c r="E839" s="55" t="s">
        <v>360</v>
      </c>
      <c r="F839" s="39"/>
      <c r="G839" s="42" t="s">
        <v>361</v>
      </c>
      <c r="H839" s="43"/>
    </row>
    <row r="840" spans="1:8" ht="36" customHeight="1">
      <c r="A840" s="67" t="s">
        <v>218</v>
      </c>
      <c r="B840" s="65" t="s">
        <v>408</v>
      </c>
      <c r="C840" s="67"/>
      <c r="D840" s="66" t="s">
        <v>409</v>
      </c>
      <c r="E840" s="55" t="s">
        <v>360</v>
      </c>
      <c r="F840" s="39"/>
      <c r="G840" s="42" t="s">
        <v>361</v>
      </c>
      <c r="H840" s="43"/>
    </row>
    <row r="841" spans="1:8" ht="35.9" customHeight="1">
      <c r="A841" s="67" t="s">
        <v>218</v>
      </c>
      <c r="B841" s="65" t="s">
        <v>410</v>
      </c>
      <c r="C841" s="67"/>
      <c r="D841" s="66" t="s">
        <v>411</v>
      </c>
      <c r="E841" s="55" t="s">
        <v>360</v>
      </c>
      <c r="F841" s="39"/>
      <c r="G841" s="42" t="s">
        <v>361</v>
      </c>
      <c r="H841" s="43"/>
    </row>
    <row r="842" spans="1:8" ht="22.5" customHeight="1">
      <c r="A842" s="39" t="s">
        <v>254</v>
      </c>
      <c r="B842" s="52" t="s">
        <v>358</v>
      </c>
      <c r="C842" s="39"/>
      <c r="D842" s="48" t="s">
        <v>412</v>
      </c>
      <c r="E842" s="39" t="s">
        <v>360</v>
      </c>
      <c r="F842" s="39"/>
      <c r="G842" s="42" t="s">
        <v>361</v>
      </c>
      <c r="H842" s="43"/>
    </row>
    <row r="843" spans="1:8" ht="35.9" customHeight="1">
      <c r="A843" s="39" t="s">
        <v>254</v>
      </c>
      <c r="B843" s="52" t="s">
        <v>362</v>
      </c>
      <c r="C843" s="39"/>
      <c r="D843" s="48" t="s">
        <v>413</v>
      </c>
      <c r="E843" s="39" t="s">
        <v>360</v>
      </c>
      <c r="F843" s="39"/>
      <c r="G843" s="42" t="s">
        <v>361</v>
      </c>
      <c r="H843" s="43"/>
    </row>
    <row r="844" spans="1:8" ht="35.9" customHeight="1">
      <c r="A844" s="39" t="s">
        <v>414</v>
      </c>
      <c r="B844" s="52" t="s">
        <v>358</v>
      </c>
      <c r="C844" s="39"/>
      <c r="D844" s="48" t="s">
        <v>415</v>
      </c>
      <c r="E844" s="39" t="s">
        <v>360</v>
      </c>
      <c r="F844" s="39"/>
      <c r="G844" s="42" t="s">
        <v>361</v>
      </c>
      <c r="H844" s="43"/>
    </row>
    <row r="845" spans="1:8" ht="22.5" customHeight="1">
      <c r="A845" s="39" t="s">
        <v>262</v>
      </c>
      <c r="B845" s="52" t="s">
        <v>358</v>
      </c>
      <c r="C845" s="39"/>
      <c r="D845" s="48" t="s">
        <v>416</v>
      </c>
      <c r="E845" s="41" t="s">
        <v>387</v>
      </c>
      <c r="F845" s="39"/>
      <c r="G845" s="42" t="s">
        <v>361</v>
      </c>
      <c r="H845" s="43" t="s">
        <v>417</v>
      </c>
    </row>
    <row r="846" spans="1:8" ht="22.5" customHeight="1">
      <c r="A846" s="39" t="s">
        <v>262</v>
      </c>
      <c r="B846" s="52" t="s">
        <v>358</v>
      </c>
      <c r="C846" s="39"/>
      <c r="D846" s="48" t="s">
        <v>418</v>
      </c>
      <c r="E846" s="41" t="s">
        <v>399</v>
      </c>
      <c r="F846" s="39"/>
      <c r="G846" s="42" t="s">
        <v>361</v>
      </c>
      <c r="H846" s="43" t="s">
        <v>419</v>
      </c>
    </row>
    <row r="847" spans="1:8" ht="22.5" customHeight="1">
      <c r="A847" s="39" t="s">
        <v>262</v>
      </c>
      <c r="B847" s="52" t="s">
        <v>358</v>
      </c>
      <c r="C847" s="39"/>
      <c r="D847" s="48" t="s">
        <v>420</v>
      </c>
      <c r="E847" s="41" t="s">
        <v>390</v>
      </c>
      <c r="F847" s="39"/>
      <c r="G847" s="41" t="s">
        <v>391</v>
      </c>
      <c r="H847" s="43" t="s">
        <v>392</v>
      </c>
    </row>
    <row r="848" spans="1:8" ht="22.5" customHeight="1">
      <c r="A848" s="39" t="s">
        <v>262</v>
      </c>
      <c r="B848" s="52" t="s">
        <v>362</v>
      </c>
      <c r="C848" s="39"/>
      <c r="D848" s="48" t="s">
        <v>421</v>
      </c>
      <c r="E848" s="41" t="s">
        <v>367</v>
      </c>
      <c r="F848" s="42" t="s">
        <v>368</v>
      </c>
      <c r="G848" s="42" t="s">
        <v>361</v>
      </c>
      <c r="H848" s="43" t="s">
        <v>422</v>
      </c>
    </row>
    <row r="849" spans="1:8" ht="33.75" customHeight="1">
      <c r="A849" s="39" t="s">
        <v>262</v>
      </c>
      <c r="B849" s="52" t="s">
        <v>362</v>
      </c>
      <c r="C849" s="39"/>
      <c r="D849" s="48" t="s">
        <v>423</v>
      </c>
      <c r="E849" s="41" t="s">
        <v>390</v>
      </c>
      <c r="F849" s="39"/>
      <c r="G849" s="41" t="s">
        <v>424</v>
      </c>
      <c r="H849" s="43" t="s">
        <v>425</v>
      </c>
    </row>
    <row r="850" spans="1:8" ht="157.5" customHeight="1">
      <c r="A850" s="39" t="s">
        <v>262</v>
      </c>
      <c r="B850" s="52" t="s">
        <v>362</v>
      </c>
      <c r="C850" s="39"/>
      <c r="D850" s="48" t="s">
        <v>426</v>
      </c>
      <c r="E850" s="41" t="s">
        <v>427</v>
      </c>
      <c r="F850" s="42" t="s">
        <v>428</v>
      </c>
      <c r="G850" s="42" t="s">
        <v>361</v>
      </c>
      <c r="H850" s="43" t="s">
        <v>429</v>
      </c>
    </row>
    <row r="851" spans="1:8" ht="22.5" customHeight="1">
      <c r="A851" s="39" t="s">
        <v>262</v>
      </c>
      <c r="B851" s="52" t="s">
        <v>364</v>
      </c>
      <c r="C851" s="39"/>
      <c r="D851" s="48" t="s">
        <v>430</v>
      </c>
      <c r="E851" s="41" t="s">
        <v>360</v>
      </c>
      <c r="F851" s="39"/>
      <c r="G851" s="42" t="s">
        <v>361</v>
      </c>
      <c r="H851" s="43" t="s">
        <v>419</v>
      </c>
    </row>
    <row r="852" spans="1:8" ht="22.5" customHeight="1">
      <c r="A852" s="39" t="s">
        <v>262</v>
      </c>
      <c r="B852" s="52" t="s">
        <v>405</v>
      </c>
      <c r="C852" s="39"/>
      <c r="D852" s="48" t="s">
        <v>431</v>
      </c>
      <c r="E852" s="39" t="s">
        <v>387</v>
      </c>
      <c r="F852" s="39"/>
      <c r="G852" s="42" t="s">
        <v>361</v>
      </c>
      <c r="H852" s="43" t="s">
        <v>432</v>
      </c>
    </row>
    <row r="853" spans="1:8" ht="22.5" customHeight="1">
      <c r="A853" s="39" t="s">
        <v>262</v>
      </c>
      <c r="B853" s="52" t="s">
        <v>405</v>
      </c>
      <c r="C853" s="39"/>
      <c r="D853" s="48" t="s">
        <v>433</v>
      </c>
      <c r="E853" s="41" t="s">
        <v>427</v>
      </c>
      <c r="F853" s="41" t="s">
        <v>434</v>
      </c>
      <c r="G853" s="42" t="s">
        <v>361</v>
      </c>
      <c r="H853" s="43" t="s">
        <v>435</v>
      </c>
    </row>
    <row r="854" spans="1:8" ht="22.5" customHeight="1">
      <c r="A854" s="39" t="s">
        <v>262</v>
      </c>
      <c r="B854" s="52" t="s">
        <v>405</v>
      </c>
      <c r="C854" s="39"/>
      <c r="D854" s="48" t="s">
        <v>436</v>
      </c>
      <c r="E854" s="39" t="s">
        <v>399</v>
      </c>
      <c r="F854" s="39"/>
      <c r="G854" s="42" t="s">
        <v>361</v>
      </c>
      <c r="H854" s="43"/>
    </row>
    <row r="855" spans="1:8" ht="22.5" customHeight="1">
      <c r="A855" s="39" t="s">
        <v>281</v>
      </c>
      <c r="B855" s="52" t="s">
        <v>358</v>
      </c>
      <c r="C855" s="39"/>
      <c r="D855" s="48" t="s">
        <v>437</v>
      </c>
      <c r="E855" s="41" t="s">
        <v>387</v>
      </c>
      <c r="F855" s="39"/>
      <c r="G855" s="42" t="s">
        <v>361</v>
      </c>
      <c r="H855" s="43" t="s">
        <v>438</v>
      </c>
    </row>
    <row r="856" spans="1:8" ht="78" customHeight="1">
      <c r="A856" s="39" t="s">
        <v>281</v>
      </c>
      <c r="B856" s="52"/>
      <c r="C856" s="39"/>
      <c r="D856" s="48" t="s">
        <v>439</v>
      </c>
      <c r="E856" s="41" t="s">
        <v>440</v>
      </c>
      <c r="F856" s="109" t="s">
        <v>441</v>
      </c>
      <c r="G856" s="42" t="s">
        <v>361</v>
      </c>
      <c r="H856" s="43" t="s">
        <v>442</v>
      </c>
    </row>
    <row r="857" spans="1:8" ht="22.5" customHeight="1">
      <c r="A857" s="39" t="s">
        <v>281</v>
      </c>
      <c r="B857" s="52" t="s">
        <v>358</v>
      </c>
      <c r="C857" s="39"/>
      <c r="D857" s="48" t="s">
        <v>443</v>
      </c>
      <c r="E857" s="41" t="s">
        <v>440</v>
      </c>
      <c r="F857" s="39"/>
      <c r="G857" s="42" t="s">
        <v>361</v>
      </c>
      <c r="H857" s="43" t="s">
        <v>444</v>
      </c>
    </row>
    <row r="858" spans="1:8" ht="22.5" customHeight="1">
      <c r="A858" s="39" t="s">
        <v>281</v>
      </c>
      <c r="B858" s="52" t="s">
        <v>358</v>
      </c>
      <c r="C858" s="52" t="s">
        <v>374</v>
      </c>
      <c r="D858" s="48" t="s">
        <v>445</v>
      </c>
      <c r="E858" s="41" t="s">
        <v>390</v>
      </c>
      <c r="F858" s="39"/>
      <c r="G858" s="41" t="s">
        <v>391</v>
      </c>
      <c r="H858" s="43" t="s">
        <v>446</v>
      </c>
    </row>
    <row r="859" spans="1:8" ht="22.5" customHeight="1">
      <c r="A859" s="39" t="s">
        <v>281</v>
      </c>
      <c r="B859" s="52" t="s">
        <v>358</v>
      </c>
      <c r="C859" s="52" t="s">
        <v>374</v>
      </c>
      <c r="D859" s="66" t="s">
        <v>447</v>
      </c>
      <c r="E859" s="41" t="s">
        <v>371</v>
      </c>
      <c r="F859" s="39"/>
      <c r="G859" s="42" t="s">
        <v>361</v>
      </c>
      <c r="H859" s="43" t="s">
        <v>448</v>
      </c>
    </row>
    <row r="860" spans="1:8" ht="22.5" customHeight="1">
      <c r="A860" s="39" t="s">
        <v>281</v>
      </c>
      <c r="B860" s="52" t="s">
        <v>358</v>
      </c>
      <c r="C860" s="52" t="s">
        <v>374</v>
      </c>
      <c r="D860" s="66" t="s">
        <v>449</v>
      </c>
      <c r="E860" s="41" t="s">
        <v>399</v>
      </c>
      <c r="F860" s="39"/>
      <c r="G860" s="42" t="s">
        <v>361</v>
      </c>
      <c r="H860" s="43" t="s">
        <v>448</v>
      </c>
    </row>
    <row r="861" spans="1:8" ht="22.5" customHeight="1">
      <c r="A861" s="39" t="s">
        <v>281</v>
      </c>
      <c r="B861" s="52" t="s">
        <v>358</v>
      </c>
      <c r="C861" s="52" t="s">
        <v>374</v>
      </c>
      <c r="D861" s="66" t="s">
        <v>450</v>
      </c>
      <c r="E861" s="41" t="s">
        <v>399</v>
      </c>
      <c r="F861" s="39"/>
      <c r="G861" s="42" t="s">
        <v>361</v>
      </c>
      <c r="H861" s="43" t="s">
        <v>448</v>
      </c>
    </row>
    <row r="862" spans="1:8" ht="20">
      <c r="A862" s="39" t="s">
        <v>281</v>
      </c>
      <c r="B862" s="52" t="s">
        <v>358</v>
      </c>
      <c r="C862" s="52" t="s">
        <v>376</v>
      </c>
      <c r="D862" s="48" t="s">
        <v>451</v>
      </c>
      <c r="E862" s="41" t="s">
        <v>390</v>
      </c>
      <c r="F862" s="39"/>
      <c r="G862" s="42" t="s">
        <v>391</v>
      </c>
      <c r="H862" s="43" t="s">
        <v>446</v>
      </c>
    </row>
    <row r="863" spans="1:8" ht="22.5" customHeight="1">
      <c r="A863" s="39" t="s">
        <v>281</v>
      </c>
      <c r="B863" s="52" t="s">
        <v>358</v>
      </c>
      <c r="C863" s="52" t="s">
        <v>376</v>
      </c>
      <c r="D863" s="66" t="s">
        <v>452</v>
      </c>
      <c r="E863" s="41" t="s">
        <v>399</v>
      </c>
      <c r="F863" s="39"/>
      <c r="G863" s="42" t="s">
        <v>361</v>
      </c>
      <c r="H863" s="43" t="s">
        <v>448</v>
      </c>
    </row>
    <row r="864" spans="1:8" ht="22.5" customHeight="1">
      <c r="A864" s="39" t="s">
        <v>281</v>
      </c>
      <c r="B864" s="52" t="s">
        <v>358</v>
      </c>
      <c r="C864" s="52" t="s">
        <v>376</v>
      </c>
      <c r="D864" s="66" t="s">
        <v>453</v>
      </c>
      <c r="E864" s="41" t="s">
        <v>399</v>
      </c>
      <c r="F864" s="39"/>
      <c r="G864" s="42" t="s">
        <v>361</v>
      </c>
      <c r="H864" s="43" t="s">
        <v>448</v>
      </c>
    </row>
    <row r="865" spans="1:8" ht="22.5" customHeight="1">
      <c r="A865" s="39" t="s">
        <v>281</v>
      </c>
      <c r="B865" s="52" t="s">
        <v>362</v>
      </c>
      <c r="C865" s="52"/>
      <c r="D865" s="66" t="s">
        <v>454</v>
      </c>
      <c r="E865" s="41" t="s">
        <v>440</v>
      </c>
      <c r="F865" s="39"/>
      <c r="G865" s="42" t="s">
        <v>361</v>
      </c>
      <c r="H865" s="43" t="s">
        <v>455</v>
      </c>
    </row>
    <row r="866" spans="1:8" ht="22.5" customHeight="1">
      <c r="A866" s="39" t="s">
        <v>281</v>
      </c>
      <c r="B866" s="52" t="s">
        <v>362</v>
      </c>
      <c r="C866" s="52" t="s">
        <v>374</v>
      </c>
      <c r="D866" s="48" t="s">
        <v>456</v>
      </c>
      <c r="E866" s="41" t="s">
        <v>387</v>
      </c>
      <c r="F866" s="39"/>
      <c r="G866" s="42" t="s">
        <v>361</v>
      </c>
      <c r="H866" s="43" t="s">
        <v>457</v>
      </c>
    </row>
    <row r="867" spans="1:8" ht="22.5" customHeight="1">
      <c r="A867" s="39" t="s">
        <v>281</v>
      </c>
      <c r="B867" s="52" t="s">
        <v>362</v>
      </c>
      <c r="C867" s="52" t="s">
        <v>374</v>
      </c>
      <c r="D867" s="48" t="s">
        <v>458</v>
      </c>
      <c r="E867" s="41" t="s">
        <v>390</v>
      </c>
      <c r="F867" s="39"/>
      <c r="G867" s="42" t="s">
        <v>361</v>
      </c>
      <c r="H867" s="43" t="s">
        <v>459</v>
      </c>
    </row>
    <row r="868" spans="1:8" ht="22.5" customHeight="1">
      <c r="A868" s="39" t="s">
        <v>281</v>
      </c>
      <c r="B868" s="52" t="s">
        <v>362</v>
      </c>
      <c r="C868" s="52" t="s">
        <v>374</v>
      </c>
      <c r="D868" s="48" t="s">
        <v>460</v>
      </c>
      <c r="E868" s="41" t="s">
        <v>399</v>
      </c>
      <c r="F868" s="39"/>
      <c r="G868" s="42" t="s">
        <v>361</v>
      </c>
      <c r="H868" s="43" t="s">
        <v>461</v>
      </c>
    </row>
    <row r="869" spans="1:8" ht="22.5" customHeight="1">
      <c r="A869" s="39" t="s">
        <v>281</v>
      </c>
      <c r="B869" s="52" t="s">
        <v>362</v>
      </c>
      <c r="C869" s="52" t="s">
        <v>376</v>
      </c>
      <c r="D869" s="48" t="s">
        <v>462</v>
      </c>
      <c r="E869" s="41" t="s">
        <v>463</v>
      </c>
      <c r="F869" s="39"/>
      <c r="G869" s="41" t="s">
        <v>464</v>
      </c>
      <c r="H869" s="43" t="s">
        <v>465</v>
      </c>
    </row>
    <row r="870" spans="1:8" ht="22.5" customHeight="1">
      <c r="A870" s="39" t="s">
        <v>281</v>
      </c>
      <c r="B870" s="52" t="s">
        <v>362</v>
      </c>
      <c r="C870" s="52" t="s">
        <v>376</v>
      </c>
      <c r="D870" s="48" t="s">
        <v>466</v>
      </c>
      <c r="E870" s="41" t="s">
        <v>463</v>
      </c>
      <c r="F870" s="39"/>
      <c r="G870" s="41" t="s">
        <v>464</v>
      </c>
      <c r="H870" s="43" t="s">
        <v>465</v>
      </c>
    </row>
    <row r="871" spans="1:8" ht="22.5" customHeight="1">
      <c r="A871" s="39" t="s">
        <v>281</v>
      </c>
      <c r="B871" s="52" t="s">
        <v>364</v>
      </c>
      <c r="C871" s="52"/>
      <c r="D871" s="48" t="s">
        <v>467</v>
      </c>
      <c r="E871" s="41" t="s">
        <v>440</v>
      </c>
      <c r="F871" s="39"/>
      <c r="G871" s="42" t="s">
        <v>361</v>
      </c>
      <c r="H871" s="43" t="s">
        <v>468</v>
      </c>
    </row>
    <row r="872" spans="1:8" ht="22.5" customHeight="1">
      <c r="A872" s="39" t="s">
        <v>281</v>
      </c>
      <c r="B872" s="52" t="s">
        <v>364</v>
      </c>
      <c r="C872" s="52"/>
      <c r="D872" s="48" t="s">
        <v>469</v>
      </c>
      <c r="E872" s="41" t="s">
        <v>387</v>
      </c>
      <c r="F872" s="39"/>
      <c r="G872" s="42" t="s">
        <v>361</v>
      </c>
      <c r="H872" s="43" t="s">
        <v>470</v>
      </c>
    </row>
    <row r="873" spans="1:8" ht="22.5" customHeight="1">
      <c r="A873" s="39" t="s">
        <v>281</v>
      </c>
      <c r="B873" s="52" t="s">
        <v>364</v>
      </c>
      <c r="C873" s="52"/>
      <c r="D873" s="48" t="s">
        <v>471</v>
      </c>
      <c r="E873" s="41" t="s">
        <v>390</v>
      </c>
      <c r="F873" s="39"/>
      <c r="G873" s="41" t="s">
        <v>472</v>
      </c>
      <c r="H873" s="43" t="s">
        <v>473</v>
      </c>
    </row>
    <row r="874" spans="1:8" ht="22.5" customHeight="1">
      <c r="A874" s="39" t="s">
        <v>281</v>
      </c>
      <c r="B874" s="52" t="s">
        <v>405</v>
      </c>
      <c r="C874" s="52"/>
      <c r="D874" s="48" t="s">
        <v>474</v>
      </c>
      <c r="E874" s="41" t="s">
        <v>440</v>
      </c>
      <c r="F874" s="39"/>
      <c r="G874" s="42" t="s">
        <v>361</v>
      </c>
      <c r="H874" s="43" t="s">
        <v>475</v>
      </c>
    </row>
    <row r="875" spans="1:8" ht="22.5" customHeight="1">
      <c r="A875" s="39" t="s">
        <v>281</v>
      </c>
      <c r="B875" s="52" t="s">
        <v>405</v>
      </c>
      <c r="C875" s="52"/>
      <c r="D875" s="48" t="s">
        <v>476</v>
      </c>
      <c r="E875" s="41" t="s">
        <v>360</v>
      </c>
      <c r="F875" s="39"/>
      <c r="G875" s="42" t="s">
        <v>361</v>
      </c>
      <c r="H875" s="43" t="s">
        <v>477</v>
      </c>
    </row>
    <row r="876" spans="1:8" ht="22.5" customHeight="1">
      <c r="A876" s="39" t="s">
        <v>281</v>
      </c>
      <c r="B876" s="52" t="s">
        <v>408</v>
      </c>
      <c r="C876" s="52"/>
      <c r="D876" s="48" t="s">
        <v>478</v>
      </c>
      <c r="E876" s="41" t="s">
        <v>387</v>
      </c>
      <c r="F876" s="39"/>
      <c r="G876" s="42" t="s">
        <v>361</v>
      </c>
      <c r="H876" s="43" t="s">
        <v>479</v>
      </c>
    </row>
    <row r="877" spans="1:8" ht="22.5" customHeight="1">
      <c r="A877" s="39" t="s">
        <v>281</v>
      </c>
      <c r="B877" s="52" t="s">
        <v>408</v>
      </c>
      <c r="C877" s="52"/>
      <c r="D877" s="48" t="s">
        <v>480</v>
      </c>
      <c r="E877" s="41" t="s">
        <v>440</v>
      </c>
      <c r="F877" s="41" t="s">
        <v>434</v>
      </c>
      <c r="G877" s="42" t="s">
        <v>361</v>
      </c>
      <c r="H877" s="43" t="s">
        <v>481</v>
      </c>
    </row>
    <row r="878" spans="1:8" ht="22.5" customHeight="1">
      <c r="A878" s="39" t="s">
        <v>281</v>
      </c>
      <c r="B878" s="52" t="s">
        <v>408</v>
      </c>
      <c r="C878" s="39"/>
      <c r="D878" s="48" t="s">
        <v>482</v>
      </c>
      <c r="E878" s="41" t="s">
        <v>387</v>
      </c>
      <c r="F878" s="39"/>
      <c r="G878" s="42" t="s">
        <v>361</v>
      </c>
      <c r="H878" s="43" t="s">
        <v>483</v>
      </c>
    </row>
    <row r="879" spans="1:8" ht="77.900000000000006" customHeight="1">
      <c r="A879" s="39" t="s">
        <v>281</v>
      </c>
      <c r="B879" s="52"/>
      <c r="C879" s="52"/>
      <c r="D879" s="48" t="s">
        <v>439</v>
      </c>
      <c r="E879" s="41" t="s">
        <v>440</v>
      </c>
      <c r="F879" s="42" t="s">
        <v>441</v>
      </c>
      <c r="G879" s="42" t="s">
        <v>361</v>
      </c>
      <c r="H879" s="79" t="s">
        <v>484</v>
      </c>
    </row>
    <row r="880" spans="1:8" ht="22.5" customHeight="1">
      <c r="A880" s="39" t="s">
        <v>281</v>
      </c>
      <c r="B880" s="52" t="s">
        <v>358</v>
      </c>
      <c r="C880" s="39"/>
      <c r="D880" s="48" t="s">
        <v>443</v>
      </c>
      <c r="E880" s="41" t="s">
        <v>440</v>
      </c>
      <c r="F880" s="39"/>
      <c r="G880" s="42" t="s">
        <v>361</v>
      </c>
      <c r="H880" s="43" t="s">
        <v>485</v>
      </c>
    </row>
    <row r="881" spans="1:8" ht="20">
      <c r="A881" s="39" t="s">
        <v>281</v>
      </c>
      <c r="B881" s="52" t="s">
        <v>358</v>
      </c>
      <c r="C881" s="52" t="s">
        <v>374</v>
      </c>
      <c r="D881" s="48" t="s">
        <v>445</v>
      </c>
      <c r="E881" s="41" t="s">
        <v>390</v>
      </c>
      <c r="F881" s="39"/>
      <c r="G881" s="41" t="s">
        <v>391</v>
      </c>
      <c r="H881" s="43" t="s">
        <v>486</v>
      </c>
    </row>
    <row r="882" spans="1:8" ht="22.5" customHeight="1">
      <c r="A882" s="39" t="s">
        <v>281</v>
      </c>
      <c r="B882" s="52" t="s">
        <v>358</v>
      </c>
      <c r="C882" s="52" t="s">
        <v>374</v>
      </c>
      <c r="D882" s="66" t="s">
        <v>447</v>
      </c>
      <c r="E882" s="41" t="s">
        <v>371</v>
      </c>
      <c r="F882" s="39"/>
      <c r="G882" s="42" t="s">
        <v>361</v>
      </c>
      <c r="H882" s="43" t="s">
        <v>487</v>
      </c>
    </row>
    <row r="883" spans="1:8" ht="22.5" customHeight="1">
      <c r="A883" s="39" t="s">
        <v>281</v>
      </c>
      <c r="B883" s="52" t="s">
        <v>358</v>
      </c>
      <c r="C883" s="52" t="s">
        <v>374</v>
      </c>
      <c r="D883" s="66" t="s">
        <v>449</v>
      </c>
      <c r="E883" s="41" t="s">
        <v>399</v>
      </c>
      <c r="F883" s="39"/>
      <c r="G883" s="42" t="s">
        <v>361</v>
      </c>
      <c r="H883" s="43" t="s">
        <v>487</v>
      </c>
    </row>
    <row r="884" spans="1:8" ht="22.5" customHeight="1">
      <c r="A884" s="39" t="s">
        <v>281</v>
      </c>
      <c r="B884" s="52" t="s">
        <v>358</v>
      </c>
      <c r="C884" s="52" t="s">
        <v>374</v>
      </c>
      <c r="D884" s="66" t="s">
        <v>450</v>
      </c>
      <c r="E884" s="41" t="s">
        <v>399</v>
      </c>
      <c r="F884" s="39"/>
      <c r="G884" s="42" t="s">
        <v>361</v>
      </c>
      <c r="H884" s="43" t="s">
        <v>487</v>
      </c>
    </row>
    <row r="885" spans="1:8" ht="20">
      <c r="A885" s="39" t="s">
        <v>281</v>
      </c>
      <c r="B885" s="52" t="s">
        <v>358</v>
      </c>
      <c r="C885" s="52" t="s">
        <v>376</v>
      </c>
      <c r="D885" s="48" t="s">
        <v>451</v>
      </c>
      <c r="E885" s="41" t="s">
        <v>390</v>
      </c>
      <c r="F885" s="39"/>
      <c r="G885" s="41" t="s">
        <v>391</v>
      </c>
      <c r="H885" s="43" t="s">
        <v>486</v>
      </c>
    </row>
    <row r="886" spans="1:8" ht="22.5" customHeight="1">
      <c r="A886" s="39" t="s">
        <v>281</v>
      </c>
      <c r="B886" s="52" t="s">
        <v>358</v>
      </c>
      <c r="C886" s="52" t="s">
        <v>376</v>
      </c>
      <c r="D886" s="66" t="s">
        <v>452</v>
      </c>
      <c r="E886" s="41" t="s">
        <v>399</v>
      </c>
      <c r="F886" s="39"/>
      <c r="G886" s="42" t="s">
        <v>361</v>
      </c>
      <c r="H886" s="43" t="s">
        <v>487</v>
      </c>
    </row>
    <row r="887" spans="1:8" ht="22.5" customHeight="1">
      <c r="A887" s="39" t="s">
        <v>281</v>
      </c>
      <c r="B887" s="52" t="s">
        <v>358</v>
      </c>
      <c r="C887" s="52" t="s">
        <v>376</v>
      </c>
      <c r="D887" s="66" t="s">
        <v>453</v>
      </c>
      <c r="E887" s="41" t="s">
        <v>399</v>
      </c>
      <c r="F887" s="39"/>
      <c r="G887" s="42" t="s">
        <v>361</v>
      </c>
      <c r="H887" s="43" t="s">
        <v>487</v>
      </c>
    </row>
    <row r="888" spans="1:8" ht="22.5" customHeight="1">
      <c r="A888" s="39" t="s">
        <v>281</v>
      </c>
      <c r="B888" s="52" t="s">
        <v>362</v>
      </c>
      <c r="C888" s="52"/>
      <c r="D888" s="66" t="s">
        <v>454</v>
      </c>
      <c r="E888" s="41" t="s">
        <v>440</v>
      </c>
      <c r="F888" s="39"/>
      <c r="G888" s="42" t="s">
        <v>361</v>
      </c>
      <c r="H888" s="43" t="s">
        <v>488</v>
      </c>
    </row>
    <row r="889" spans="1:8" ht="22.5" customHeight="1">
      <c r="A889" s="39" t="s">
        <v>281</v>
      </c>
      <c r="B889" s="52" t="s">
        <v>362</v>
      </c>
      <c r="C889" s="52" t="s">
        <v>374</v>
      </c>
      <c r="D889" s="48" t="s">
        <v>456</v>
      </c>
      <c r="E889" s="41" t="s">
        <v>387</v>
      </c>
      <c r="F889" s="39"/>
      <c r="G889" s="42" t="s">
        <v>361</v>
      </c>
      <c r="H889" s="43" t="s">
        <v>457</v>
      </c>
    </row>
    <row r="890" spans="1:8" ht="22.5" customHeight="1">
      <c r="A890" s="39" t="s">
        <v>281</v>
      </c>
      <c r="B890" s="52" t="s">
        <v>362</v>
      </c>
      <c r="C890" s="52" t="s">
        <v>374</v>
      </c>
      <c r="D890" s="48" t="s">
        <v>458</v>
      </c>
      <c r="E890" s="41" t="s">
        <v>390</v>
      </c>
      <c r="F890" s="39"/>
      <c r="G890" s="42" t="s">
        <v>361</v>
      </c>
      <c r="H890" s="43" t="s">
        <v>459</v>
      </c>
    </row>
    <row r="891" spans="1:8" ht="22.5" customHeight="1">
      <c r="A891" s="39" t="s">
        <v>281</v>
      </c>
      <c r="B891" s="52" t="s">
        <v>362</v>
      </c>
      <c r="C891" s="52" t="s">
        <v>374</v>
      </c>
      <c r="D891" s="48" t="s">
        <v>460</v>
      </c>
      <c r="E891" s="41" t="s">
        <v>399</v>
      </c>
      <c r="F891" s="39"/>
      <c r="G891" s="42" t="s">
        <v>361</v>
      </c>
      <c r="H891" s="43" t="s">
        <v>461</v>
      </c>
    </row>
    <row r="892" spans="1:8" ht="20">
      <c r="A892" s="39" t="s">
        <v>281</v>
      </c>
      <c r="B892" s="52" t="s">
        <v>362</v>
      </c>
      <c r="C892" s="52" t="s">
        <v>376</v>
      </c>
      <c r="D892" s="48" t="s">
        <v>462</v>
      </c>
      <c r="E892" s="41" t="s">
        <v>463</v>
      </c>
      <c r="F892" s="39"/>
      <c r="G892" s="41" t="s">
        <v>464</v>
      </c>
      <c r="H892" s="43" t="s">
        <v>489</v>
      </c>
    </row>
    <row r="893" spans="1:8" ht="20">
      <c r="A893" s="39" t="s">
        <v>281</v>
      </c>
      <c r="B893" s="52" t="s">
        <v>362</v>
      </c>
      <c r="C893" s="52" t="s">
        <v>376</v>
      </c>
      <c r="D893" s="48" t="s">
        <v>466</v>
      </c>
      <c r="E893" s="41" t="s">
        <v>463</v>
      </c>
      <c r="F893" s="39"/>
      <c r="G893" s="41" t="s">
        <v>464</v>
      </c>
      <c r="H893" s="43" t="s">
        <v>489</v>
      </c>
    </row>
    <row r="894" spans="1:8" ht="22.5" customHeight="1">
      <c r="A894" s="39" t="s">
        <v>281</v>
      </c>
      <c r="B894" s="52" t="s">
        <v>364</v>
      </c>
      <c r="C894" s="52"/>
      <c r="D894" s="48" t="s">
        <v>467</v>
      </c>
      <c r="E894" s="41" t="s">
        <v>440</v>
      </c>
      <c r="F894" s="39"/>
      <c r="G894" s="42" t="s">
        <v>361</v>
      </c>
      <c r="H894" s="43" t="s">
        <v>490</v>
      </c>
    </row>
    <row r="895" spans="1:8" ht="22.5" customHeight="1">
      <c r="A895" s="39" t="s">
        <v>281</v>
      </c>
      <c r="B895" s="52" t="s">
        <v>364</v>
      </c>
      <c r="C895" s="52"/>
      <c r="D895" s="48" t="s">
        <v>469</v>
      </c>
      <c r="E895" s="41" t="s">
        <v>387</v>
      </c>
      <c r="F895" s="39"/>
      <c r="G895" s="42" t="s">
        <v>361</v>
      </c>
      <c r="H895" s="43" t="s">
        <v>491</v>
      </c>
    </row>
    <row r="896" spans="1:8" ht="20">
      <c r="A896" s="39" t="s">
        <v>281</v>
      </c>
      <c r="B896" s="52" t="s">
        <v>364</v>
      </c>
      <c r="C896" s="52"/>
      <c r="D896" s="48" t="s">
        <v>471</v>
      </c>
      <c r="E896" s="41" t="s">
        <v>390</v>
      </c>
      <c r="F896" s="39"/>
      <c r="G896" s="41" t="s">
        <v>472</v>
      </c>
      <c r="H896" s="43" t="s">
        <v>492</v>
      </c>
    </row>
    <row r="897" spans="1:8">
      <c r="A897" s="39" t="s">
        <v>281</v>
      </c>
      <c r="B897" s="52" t="s">
        <v>405</v>
      </c>
      <c r="C897" s="52"/>
      <c r="D897" s="48" t="s">
        <v>474</v>
      </c>
      <c r="E897" s="41" t="s">
        <v>440</v>
      </c>
      <c r="F897" s="39"/>
      <c r="G897" s="42" t="s">
        <v>361</v>
      </c>
      <c r="H897" s="43" t="s">
        <v>475</v>
      </c>
    </row>
    <row r="898" spans="1:8" ht="20">
      <c r="A898" s="39" t="s">
        <v>281</v>
      </c>
      <c r="B898" s="52" t="s">
        <v>405</v>
      </c>
      <c r="C898" s="52"/>
      <c r="D898" s="48" t="s">
        <v>476</v>
      </c>
      <c r="E898" s="41" t="s">
        <v>493</v>
      </c>
      <c r="F898" s="39"/>
      <c r="G898" s="42" t="s">
        <v>361</v>
      </c>
      <c r="H898" s="43" t="s">
        <v>494</v>
      </c>
    </row>
    <row r="899" spans="1:8" ht="30" customHeight="1">
      <c r="A899" s="39" t="s">
        <v>281</v>
      </c>
      <c r="B899" s="52" t="s">
        <v>410</v>
      </c>
      <c r="C899" s="52"/>
      <c r="D899" s="48" t="s">
        <v>495</v>
      </c>
      <c r="E899" s="41" t="s">
        <v>493</v>
      </c>
      <c r="F899" s="39"/>
      <c r="G899" s="42" t="s">
        <v>361</v>
      </c>
      <c r="H899" s="43"/>
    </row>
    <row r="900" spans="1:8" ht="22.5" customHeight="1">
      <c r="A900" s="39" t="s">
        <v>302</v>
      </c>
      <c r="B900" s="52" t="s">
        <v>358</v>
      </c>
      <c r="C900" s="39"/>
      <c r="D900" s="48" t="s">
        <v>496</v>
      </c>
      <c r="E900" s="41" t="s">
        <v>387</v>
      </c>
      <c r="F900" s="39"/>
      <c r="G900" s="42" t="s">
        <v>361</v>
      </c>
      <c r="H900" s="43" t="s">
        <v>497</v>
      </c>
    </row>
    <row r="901" spans="1:8" ht="22.5" customHeight="1">
      <c r="A901" s="39" t="s">
        <v>302</v>
      </c>
      <c r="B901" s="52" t="s">
        <v>358</v>
      </c>
      <c r="C901" s="52" t="s">
        <v>374</v>
      </c>
      <c r="D901" s="48" t="s">
        <v>498</v>
      </c>
      <c r="E901" s="41" t="s">
        <v>387</v>
      </c>
      <c r="F901" s="39"/>
      <c r="G901" s="42" t="s">
        <v>361</v>
      </c>
      <c r="H901" s="43" t="s">
        <v>419</v>
      </c>
    </row>
    <row r="902" spans="1:8" ht="22.5" customHeight="1">
      <c r="A902" s="39" t="s">
        <v>302</v>
      </c>
      <c r="B902" s="52" t="s">
        <v>358</v>
      </c>
      <c r="C902" s="52" t="s">
        <v>376</v>
      </c>
      <c r="D902" s="48" t="s">
        <v>499</v>
      </c>
      <c r="E902" s="41" t="s">
        <v>390</v>
      </c>
      <c r="F902" s="39"/>
      <c r="G902" s="41" t="s">
        <v>391</v>
      </c>
      <c r="H902" s="48" t="s">
        <v>500</v>
      </c>
    </row>
    <row r="903" spans="1:8" ht="22.5" customHeight="1">
      <c r="A903" s="39" t="s">
        <v>302</v>
      </c>
      <c r="B903" s="52" t="s">
        <v>358</v>
      </c>
      <c r="C903" s="52" t="s">
        <v>378</v>
      </c>
      <c r="D903" s="48" t="s">
        <v>501</v>
      </c>
      <c r="E903" s="41" t="s">
        <v>360</v>
      </c>
      <c r="F903" s="39"/>
      <c r="G903" s="42" t="s">
        <v>361</v>
      </c>
      <c r="H903" s="48" t="s">
        <v>502</v>
      </c>
    </row>
    <row r="904" spans="1:8" ht="22.5" customHeight="1">
      <c r="A904" s="39" t="s">
        <v>302</v>
      </c>
      <c r="B904" s="52" t="s">
        <v>358</v>
      </c>
      <c r="C904" s="52" t="s">
        <v>378</v>
      </c>
      <c r="D904" s="48" t="s">
        <v>503</v>
      </c>
      <c r="E904" s="41" t="s">
        <v>360</v>
      </c>
      <c r="F904" s="39"/>
      <c r="G904" s="42" t="s">
        <v>361</v>
      </c>
      <c r="H904" s="48" t="s">
        <v>502</v>
      </c>
    </row>
    <row r="905" spans="1:8" ht="28.5" customHeight="1">
      <c r="A905" s="39" t="s">
        <v>302</v>
      </c>
      <c r="B905" s="52" t="s">
        <v>362</v>
      </c>
      <c r="C905" s="52"/>
      <c r="D905" s="48" t="s">
        <v>504</v>
      </c>
      <c r="E905" s="39" t="s">
        <v>360</v>
      </c>
      <c r="F905" s="39"/>
      <c r="G905" s="42" t="s">
        <v>361</v>
      </c>
      <c r="H905" s="43"/>
    </row>
    <row r="906" spans="1:8" ht="22.5" customHeight="1">
      <c r="A906" s="39" t="s">
        <v>313</v>
      </c>
      <c r="B906" s="52" t="s">
        <v>358</v>
      </c>
      <c r="C906" s="39"/>
      <c r="D906" s="48" t="s">
        <v>505</v>
      </c>
      <c r="E906" s="41" t="s">
        <v>387</v>
      </c>
      <c r="F906" s="39"/>
      <c r="G906" s="42" t="s">
        <v>361</v>
      </c>
      <c r="H906" s="43" t="s">
        <v>506</v>
      </c>
    </row>
    <row r="907" spans="1:8" ht="22.5" customHeight="1">
      <c r="A907" s="39" t="s">
        <v>313</v>
      </c>
      <c r="B907" s="52" t="s">
        <v>358</v>
      </c>
      <c r="C907" s="39"/>
      <c r="D907" s="48" t="s">
        <v>507</v>
      </c>
      <c r="E907" s="41" t="s">
        <v>360</v>
      </c>
      <c r="F907" s="39"/>
      <c r="G907" s="42" t="s">
        <v>361</v>
      </c>
      <c r="H907" s="43" t="s">
        <v>419</v>
      </c>
    </row>
    <row r="908" spans="1:8" ht="22.5" customHeight="1">
      <c r="A908" s="39" t="s">
        <v>313</v>
      </c>
      <c r="B908" s="52" t="s">
        <v>358</v>
      </c>
      <c r="C908" s="39"/>
      <c r="D908" s="48" t="s">
        <v>508</v>
      </c>
      <c r="E908" s="41" t="s">
        <v>360</v>
      </c>
      <c r="F908" s="39"/>
      <c r="G908" s="42" t="s">
        <v>361</v>
      </c>
      <c r="H908" s="43" t="s">
        <v>419</v>
      </c>
    </row>
    <row r="909" spans="1:8" ht="22.5" customHeight="1">
      <c r="A909" s="39" t="s">
        <v>313</v>
      </c>
      <c r="B909" s="52" t="s">
        <v>362</v>
      </c>
      <c r="C909" s="39"/>
      <c r="D909" s="48" t="s">
        <v>509</v>
      </c>
      <c r="E909" s="41" t="s">
        <v>360</v>
      </c>
      <c r="F909" s="39"/>
      <c r="G909" s="42" t="s">
        <v>361</v>
      </c>
      <c r="H909" s="43"/>
    </row>
  </sheetData>
  <autoFilter ref="A2:I2" xr:uid="{00000000-0001-0000-0000-000000000000}">
    <filterColumn colId="0" showButton="0"/>
    <filterColumn colId="1" showButton="0"/>
  </autoFilter>
  <mergeCells count="6">
    <mergeCell ref="H2:H3"/>
    <mergeCell ref="A2:C2"/>
    <mergeCell ref="D2:D3"/>
    <mergeCell ref="E2:E3"/>
    <mergeCell ref="F2:F3"/>
    <mergeCell ref="G2:G3"/>
  </mergeCells>
  <dataValidations count="2">
    <dataValidation type="list" allowBlank="1" showInputMessage="1" showErrorMessage="1" sqref="E499 E501" xr:uid="{3EE5C0F3-B519-405C-844F-D33C30820AE1}">
      <formula1>$I$130:$I$132</formula1>
    </dataValidation>
    <dataValidation type="list" allowBlank="1" showInputMessage="1" showErrorMessage="1" sqref="D50:D51" xr:uid="{7179385E-30FB-4790-9BEE-9C5678855945}">
      <formula1>$G$138:$G$140</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B2DD9-1FD5-4FAF-9E8F-5E8DEBF6C603}">
  <dimension ref="A2:H81"/>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8" ht="15.65" customHeight="1">
      <c r="A2" s="570" t="s">
        <v>347</v>
      </c>
      <c r="B2" s="571"/>
      <c r="C2" s="572"/>
      <c r="D2" s="573" t="s">
        <v>348</v>
      </c>
      <c r="E2" s="568" t="s">
        <v>349</v>
      </c>
      <c r="F2" s="568" t="s">
        <v>350</v>
      </c>
      <c r="G2" s="568" t="s">
        <v>351</v>
      </c>
      <c r="H2" s="568" t="s">
        <v>352</v>
      </c>
    </row>
    <row r="3" spans="1:8" ht="15.65" customHeight="1">
      <c r="A3" s="34" t="s">
        <v>353</v>
      </c>
      <c r="B3" s="34" t="s">
        <v>354</v>
      </c>
      <c r="C3" s="34" t="s">
        <v>2332</v>
      </c>
      <c r="D3" s="574"/>
      <c r="E3" s="569"/>
      <c r="F3" s="569"/>
      <c r="G3" s="569"/>
      <c r="H3" s="569"/>
    </row>
    <row r="4" spans="1:8" ht="22.5" customHeight="1">
      <c r="A4" s="63" t="s">
        <v>2333</v>
      </c>
      <c r="B4" s="64" t="s">
        <v>358</v>
      </c>
      <c r="C4" s="65"/>
      <c r="D4" s="66" t="s">
        <v>2334</v>
      </c>
      <c r="E4" s="55" t="s">
        <v>360</v>
      </c>
      <c r="F4" s="67"/>
      <c r="G4" s="42" t="s">
        <v>361</v>
      </c>
      <c r="H4" s="43"/>
    </row>
    <row r="5" spans="1:8" ht="22.5" customHeight="1">
      <c r="A5" s="63" t="s">
        <v>2333</v>
      </c>
      <c r="B5" s="64" t="s">
        <v>358</v>
      </c>
      <c r="C5" s="65" t="s">
        <v>374</v>
      </c>
      <c r="D5" s="66" t="s">
        <v>2335</v>
      </c>
      <c r="E5" s="55" t="s">
        <v>360</v>
      </c>
      <c r="F5" s="67"/>
      <c r="G5" s="42" t="s">
        <v>361</v>
      </c>
      <c r="H5" s="43"/>
    </row>
    <row r="6" spans="1:8" ht="22.5" customHeight="1">
      <c r="A6" s="63" t="s">
        <v>2333</v>
      </c>
      <c r="B6" s="64" t="s">
        <v>358</v>
      </c>
      <c r="C6" s="65" t="s">
        <v>376</v>
      </c>
      <c r="D6" s="66" t="s">
        <v>2336</v>
      </c>
      <c r="E6" s="55" t="s">
        <v>360</v>
      </c>
      <c r="F6" s="67"/>
      <c r="G6" s="42" t="s">
        <v>361</v>
      </c>
      <c r="H6" s="43"/>
    </row>
    <row r="7" spans="1:8" ht="22.5" customHeight="1">
      <c r="A7" s="63" t="s">
        <v>2333</v>
      </c>
      <c r="B7" s="64" t="s">
        <v>362</v>
      </c>
      <c r="C7" s="68"/>
      <c r="D7" s="66" t="s">
        <v>2337</v>
      </c>
      <c r="E7" s="55" t="s">
        <v>360</v>
      </c>
      <c r="F7" s="67"/>
      <c r="G7" s="42" t="s">
        <v>361</v>
      </c>
      <c r="H7" s="43"/>
    </row>
    <row r="8" spans="1:8" ht="22.5" customHeight="1">
      <c r="A8" s="113" t="s">
        <v>2338</v>
      </c>
      <c r="B8" s="70"/>
      <c r="C8" s="70"/>
      <c r="D8" s="70"/>
      <c r="E8" s="70"/>
      <c r="F8" s="70"/>
      <c r="G8" s="71"/>
      <c r="H8" s="43"/>
    </row>
    <row r="9" spans="1:8" ht="20">
      <c r="A9" s="37" t="s">
        <v>2339</v>
      </c>
      <c r="B9" s="38" t="s">
        <v>358</v>
      </c>
      <c r="C9" s="47"/>
      <c r="D9" s="66" t="s">
        <v>2340</v>
      </c>
      <c r="E9" s="41" t="s">
        <v>387</v>
      </c>
      <c r="F9" s="41"/>
      <c r="G9" s="42" t="s">
        <v>361</v>
      </c>
      <c r="H9" s="43" t="s">
        <v>2341</v>
      </c>
    </row>
    <row r="10" spans="1:8" ht="22.5" customHeight="1">
      <c r="A10" s="37" t="s">
        <v>2339</v>
      </c>
      <c r="B10" s="38" t="s">
        <v>358</v>
      </c>
      <c r="C10" s="47"/>
      <c r="D10" s="66" t="s">
        <v>2342</v>
      </c>
      <c r="E10" s="41" t="s">
        <v>427</v>
      </c>
      <c r="F10" s="41" t="s">
        <v>2343</v>
      </c>
      <c r="G10" s="42" t="s">
        <v>361</v>
      </c>
      <c r="H10" s="43" t="s">
        <v>2344</v>
      </c>
    </row>
    <row r="11" spans="1:8" ht="30.75" customHeight="1">
      <c r="A11" s="63" t="s">
        <v>1900</v>
      </c>
      <c r="B11" s="64" t="s">
        <v>358</v>
      </c>
      <c r="C11" s="68"/>
      <c r="D11" s="66" t="s">
        <v>1901</v>
      </c>
      <c r="E11" s="55" t="s">
        <v>360</v>
      </c>
      <c r="F11" s="67"/>
      <c r="G11" s="42" t="s">
        <v>361</v>
      </c>
      <c r="H11" s="43" t="s">
        <v>1902</v>
      </c>
    </row>
    <row r="12" spans="1:8" ht="74.150000000000006" customHeight="1">
      <c r="A12" s="63" t="s">
        <v>1900</v>
      </c>
      <c r="B12" s="64" t="s">
        <v>358</v>
      </c>
      <c r="C12" s="68"/>
      <c r="D12" s="66" t="s">
        <v>1910</v>
      </c>
      <c r="E12" s="55" t="s">
        <v>427</v>
      </c>
      <c r="F12" s="72" t="s">
        <v>1911</v>
      </c>
      <c r="G12" s="42" t="s">
        <v>361</v>
      </c>
      <c r="H12" s="43" t="s">
        <v>1912</v>
      </c>
    </row>
    <row r="13" spans="1:8" ht="22.5" customHeight="1">
      <c r="A13" s="63" t="s">
        <v>1900</v>
      </c>
      <c r="B13" s="64" t="s">
        <v>358</v>
      </c>
      <c r="C13" s="68"/>
      <c r="D13" s="66" t="s">
        <v>1918</v>
      </c>
      <c r="E13" s="55" t="s">
        <v>360</v>
      </c>
      <c r="F13" s="67"/>
      <c r="G13" s="42" t="s">
        <v>361</v>
      </c>
      <c r="H13" s="43" t="s">
        <v>1919</v>
      </c>
    </row>
    <row r="14" spans="1:8" ht="57" customHeight="1">
      <c r="A14" s="63" t="s">
        <v>1900</v>
      </c>
      <c r="B14" s="64" t="s">
        <v>362</v>
      </c>
      <c r="C14" s="68"/>
      <c r="D14" s="66" t="s">
        <v>1925</v>
      </c>
      <c r="E14" s="55" t="s">
        <v>427</v>
      </c>
      <c r="F14" s="72" t="s">
        <v>1926</v>
      </c>
      <c r="G14" s="42" t="s">
        <v>361</v>
      </c>
      <c r="H14" s="43" t="s">
        <v>1902</v>
      </c>
    </row>
    <row r="15" spans="1:8" ht="22.5" customHeight="1">
      <c r="A15" s="63" t="s">
        <v>1900</v>
      </c>
      <c r="B15" s="64" t="s">
        <v>362</v>
      </c>
      <c r="C15" s="68"/>
      <c r="D15" s="66" t="s">
        <v>1931</v>
      </c>
      <c r="E15" s="55" t="s">
        <v>360</v>
      </c>
      <c r="F15" s="67"/>
      <c r="G15" s="42" t="s">
        <v>361</v>
      </c>
      <c r="H15" s="43" t="s">
        <v>1902</v>
      </c>
    </row>
    <row r="16" spans="1:8" ht="22.5" customHeight="1">
      <c r="A16" s="63" t="s">
        <v>1900</v>
      </c>
      <c r="B16" s="64" t="s">
        <v>362</v>
      </c>
      <c r="C16" s="68"/>
      <c r="D16" s="66" t="s">
        <v>1934</v>
      </c>
      <c r="E16" s="55" t="s">
        <v>360</v>
      </c>
      <c r="F16" s="67"/>
      <c r="G16" s="73" t="s">
        <v>361</v>
      </c>
      <c r="H16" s="74" t="s">
        <v>1902</v>
      </c>
    </row>
    <row r="17" spans="1:8" ht="74.150000000000006" customHeight="1">
      <c r="A17" s="63" t="s">
        <v>1900</v>
      </c>
      <c r="B17" s="64" t="s">
        <v>362</v>
      </c>
      <c r="C17" s="68"/>
      <c r="D17" s="66" t="s">
        <v>1937</v>
      </c>
      <c r="E17" s="55" t="s">
        <v>427</v>
      </c>
      <c r="F17" s="72" t="s">
        <v>1911</v>
      </c>
      <c r="G17" s="73" t="s">
        <v>361</v>
      </c>
      <c r="H17" s="74" t="s">
        <v>1938</v>
      </c>
    </row>
    <row r="18" spans="1:8" ht="22.5" customHeight="1">
      <c r="A18" s="63" t="s">
        <v>1900</v>
      </c>
      <c r="B18" s="64" t="s">
        <v>362</v>
      </c>
      <c r="C18" s="68"/>
      <c r="D18" s="66" t="s">
        <v>1940</v>
      </c>
      <c r="E18" s="55" t="s">
        <v>360</v>
      </c>
      <c r="F18" s="67"/>
      <c r="G18" s="73" t="s">
        <v>361</v>
      </c>
      <c r="H18" s="75" t="s">
        <v>1941</v>
      </c>
    </row>
    <row r="19" spans="1:8" ht="22.5" customHeight="1">
      <c r="A19" s="63" t="s">
        <v>1900</v>
      </c>
      <c r="B19" s="64" t="s">
        <v>364</v>
      </c>
      <c r="C19" s="68"/>
      <c r="D19" s="66" t="s">
        <v>1943</v>
      </c>
      <c r="E19" s="55" t="s">
        <v>360</v>
      </c>
      <c r="F19" s="67"/>
      <c r="G19" s="42" t="s">
        <v>361</v>
      </c>
      <c r="H19" s="75" t="s">
        <v>1902</v>
      </c>
    </row>
    <row r="20" spans="1:8" ht="74.150000000000006" customHeight="1">
      <c r="A20" s="63" t="s">
        <v>1900</v>
      </c>
      <c r="B20" s="64" t="s">
        <v>364</v>
      </c>
      <c r="C20" s="68"/>
      <c r="D20" s="66" t="s">
        <v>1948</v>
      </c>
      <c r="E20" s="55" t="s">
        <v>427</v>
      </c>
      <c r="F20" s="72" t="s">
        <v>1911</v>
      </c>
      <c r="G20" s="42" t="s">
        <v>361</v>
      </c>
      <c r="H20" s="43" t="s">
        <v>1949</v>
      </c>
    </row>
    <row r="21" spans="1:8" ht="22.5" customHeight="1">
      <c r="A21" s="63" t="s">
        <v>1900</v>
      </c>
      <c r="B21" s="64" t="s">
        <v>364</v>
      </c>
      <c r="C21" s="68"/>
      <c r="D21" s="66" t="s">
        <v>1954</v>
      </c>
      <c r="E21" s="55" t="s">
        <v>360</v>
      </c>
      <c r="F21" s="67"/>
      <c r="G21" s="42" t="s">
        <v>361</v>
      </c>
      <c r="H21" s="75" t="s">
        <v>1955</v>
      </c>
    </row>
    <row r="22" spans="1:8" ht="22.5" customHeight="1">
      <c r="A22" s="63" t="s">
        <v>1900</v>
      </c>
      <c r="B22" s="64" t="s">
        <v>405</v>
      </c>
      <c r="C22" s="68"/>
      <c r="D22" s="66" t="s">
        <v>1957</v>
      </c>
      <c r="E22" s="55" t="s">
        <v>360</v>
      </c>
      <c r="F22" s="67"/>
      <c r="G22" s="42" t="s">
        <v>361</v>
      </c>
      <c r="H22" s="75" t="s">
        <v>1902</v>
      </c>
    </row>
    <row r="23" spans="1:8" ht="22.5" customHeight="1">
      <c r="A23" s="63" t="s">
        <v>1900</v>
      </c>
      <c r="B23" s="65" t="s">
        <v>405</v>
      </c>
      <c r="C23" s="65" t="s">
        <v>374</v>
      </c>
      <c r="D23" s="66" t="s">
        <v>1960</v>
      </c>
      <c r="E23" s="55" t="s">
        <v>360</v>
      </c>
      <c r="F23" s="67"/>
      <c r="G23" s="42" t="s">
        <v>361</v>
      </c>
      <c r="H23" s="75" t="s">
        <v>1902</v>
      </c>
    </row>
    <row r="24" spans="1:8" ht="22.5" customHeight="1">
      <c r="A24" s="63" t="s">
        <v>1900</v>
      </c>
      <c r="B24" s="65" t="s">
        <v>405</v>
      </c>
      <c r="C24" s="65" t="s">
        <v>376</v>
      </c>
      <c r="D24" s="66" t="s">
        <v>1967</v>
      </c>
      <c r="E24" s="55" t="s">
        <v>360</v>
      </c>
      <c r="F24" s="67"/>
      <c r="G24" s="42" t="s">
        <v>361</v>
      </c>
      <c r="H24" s="75" t="s">
        <v>1902</v>
      </c>
    </row>
    <row r="25" spans="1:8" ht="22.5" customHeight="1">
      <c r="A25" s="63" t="s">
        <v>1900</v>
      </c>
      <c r="B25" s="65" t="s">
        <v>405</v>
      </c>
      <c r="C25" s="65" t="s">
        <v>376</v>
      </c>
      <c r="D25" s="66" t="s">
        <v>1975</v>
      </c>
      <c r="E25" s="55" t="s">
        <v>360</v>
      </c>
      <c r="F25" s="67"/>
      <c r="G25" s="42" t="s">
        <v>361</v>
      </c>
      <c r="H25" s="75" t="s">
        <v>1902</v>
      </c>
    </row>
    <row r="26" spans="1:8" ht="22.5" customHeight="1">
      <c r="A26" s="63" t="s">
        <v>1900</v>
      </c>
      <c r="B26" s="65" t="s">
        <v>405</v>
      </c>
      <c r="C26" s="64" t="s">
        <v>378</v>
      </c>
      <c r="D26" s="66" t="s">
        <v>2345</v>
      </c>
      <c r="E26" s="55" t="s">
        <v>360</v>
      </c>
      <c r="F26" s="67"/>
      <c r="G26" s="42" t="s">
        <v>361</v>
      </c>
      <c r="H26" s="75" t="s">
        <v>1902</v>
      </c>
    </row>
    <row r="27" spans="1:8" ht="74.150000000000006" customHeight="1">
      <c r="A27" s="63" t="s">
        <v>1900</v>
      </c>
      <c r="B27" s="65" t="s">
        <v>405</v>
      </c>
      <c r="C27" s="68"/>
      <c r="D27" s="66" t="s">
        <v>1987</v>
      </c>
      <c r="E27" s="55" t="s">
        <v>427</v>
      </c>
      <c r="F27" s="72" t="s">
        <v>1911</v>
      </c>
      <c r="G27" s="42" t="s">
        <v>361</v>
      </c>
      <c r="H27" s="43" t="s">
        <v>1988</v>
      </c>
    </row>
    <row r="28" spans="1:8" ht="22.5" customHeight="1">
      <c r="A28" s="63" t="s">
        <v>1900</v>
      </c>
      <c r="B28" s="65" t="s">
        <v>405</v>
      </c>
      <c r="C28" s="68"/>
      <c r="D28" s="66" t="s">
        <v>1994</v>
      </c>
      <c r="E28" s="55" t="s">
        <v>360</v>
      </c>
      <c r="F28" s="67"/>
      <c r="G28" s="42" t="s">
        <v>361</v>
      </c>
      <c r="H28" s="75" t="s">
        <v>1995</v>
      </c>
    </row>
    <row r="29" spans="1:8" ht="22.5" customHeight="1">
      <c r="A29" s="63" t="s">
        <v>1900</v>
      </c>
      <c r="B29" s="64" t="s">
        <v>408</v>
      </c>
      <c r="C29" s="65" t="s">
        <v>374</v>
      </c>
      <c r="D29" s="66" t="s">
        <v>1999</v>
      </c>
      <c r="E29" s="55" t="s">
        <v>360</v>
      </c>
      <c r="F29" s="67"/>
      <c r="G29" s="42" t="s">
        <v>361</v>
      </c>
      <c r="H29" s="75" t="s">
        <v>1902</v>
      </c>
    </row>
    <row r="30" spans="1:8" ht="22.5" customHeight="1">
      <c r="A30" s="63" t="s">
        <v>1900</v>
      </c>
      <c r="B30" s="64" t="s">
        <v>408</v>
      </c>
      <c r="C30" s="65" t="s">
        <v>376</v>
      </c>
      <c r="D30" s="66" t="s">
        <v>2003</v>
      </c>
      <c r="E30" s="55" t="s">
        <v>360</v>
      </c>
      <c r="F30" s="67"/>
      <c r="G30" s="42" t="s">
        <v>361</v>
      </c>
      <c r="H30" s="75" t="s">
        <v>1902</v>
      </c>
    </row>
    <row r="31" spans="1:8" ht="22.5" customHeight="1">
      <c r="A31" s="63" t="s">
        <v>1900</v>
      </c>
      <c r="B31" s="64" t="s">
        <v>408</v>
      </c>
      <c r="C31" s="65" t="s">
        <v>376</v>
      </c>
      <c r="D31" s="66" t="s">
        <v>2009</v>
      </c>
      <c r="E31" s="55" t="s">
        <v>360</v>
      </c>
      <c r="F31" s="67"/>
      <c r="G31" s="42" t="s">
        <v>361</v>
      </c>
      <c r="H31" s="75" t="s">
        <v>1902</v>
      </c>
    </row>
    <row r="32" spans="1:8" ht="22.5" customHeight="1">
      <c r="A32" s="63" t="s">
        <v>1900</v>
      </c>
      <c r="B32" s="64" t="s">
        <v>408</v>
      </c>
      <c r="C32" s="65" t="s">
        <v>376</v>
      </c>
      <c r="D32" s="66" t="s">
        <v>2015</v>
      </c>
      <c r="E32" s="55" t="s">
        <v>360</v>
      </c>
      <c r="F32" s="67"/>
      <c r="G32" s="42" t="s">
        <v>361</v>
      </c>
      <c r="H32" s="75" t="s">
        <v>1902</v>
      </c>
    </row>
    <row r="33" spans="1:8" ht="22.5" customHeight="1">
      <c r="A33" s="63" t="s">
        <v>1900</v>
      </c>
      <c r="B33" s="64" t="s">
        <v>408</v>
      </c>
      <c r="C33" s="64" t="s">
        <v>378</v>
      </c>
      <c r="D33" s="66" t="s">
        <v>2021</v>
      </c>
      <c r="E33" s="55" t="s">
        <v>360</v>
      </c>
      <c r="F33" s="67"/>
      <c r="G33" s="42" t="s">
        <v>361</v>
      </c>
      <c r="H33" s="75" t="s">
        <v>1902</v>
      </c>
    </row>
    <row r="34" spans="1:8" ht="22.5" customHeight="1">
      <c r="A34" s="63" t="s">
        <v>1900</v>
      </c>
      <c r="B34" s="64" t="s">
        <v>408</v>
      </c>
      <c r="C34" s="65" t="s">
        <v>382</v>
      </c>
      <c r="D34" s="66" t="s">
        <v>2028</v>
      </c>
      <c r="E34" s="55" t="s">
        <v>360</v>
      </c>
      <c r="F34" s="67"/>
      <c r="G34" s="42" t="s">
        <v>361</v>
      </c>
      <c r="H34" s="75" t="s">
        <v>1902</v>
      </c>
    </row>
    <row r="35" spans="1:8" ht="70.5" customHeight="1">
      <c r="A35" s="63" t="s">
        <v>1900</v>
      </c>
      <c r="B35" s="64" t="s">
        <v>408</v>
      </c>
      <c r="C35" s="68"/>
      <c r="D35" s="66" t="s">
        <v>2036</v>
      </c>
      <c r="E35" s="55" t="s">
        <v>427</v>
      </c>
      <c r="F35" s="72" t="s">
        <v>1911</v>
      </c>
      <c r="G35" s="42" t="s">
        <v>361</v>
      </c>
      <c r="H35" s="43" t="s">
        <v>2037</v>
      </c>
    </row>
    <row r="36" spans="1:8" ht="22.5" customHeight="1">
      <c r="A36" s="63" t="s">
        <v>1900</v>
      </c>
      <c r="B36" s="64" t="s">
        <v>408</v>
      </c>
      <c r="C36" s="68"/>
      <c r="D36" s="66" t="s">
        <v>2043</v>
      </c>
      <c r="E36" s="55" t="s">
        <v>360</v>
      </c>
      <c r="F36" s="67"/>
      <c r="G36" s="42" t="s">
        <v>361</v>
      </c>
      <c r="H36" s="75" t="s">
        <v>2346</v>
      </c>
    </row>
    <row r="37" spans="1:8" ht="22.5" customHeight="1">
      <c r="A37" s="63" t="s">
        <v>1900</v>
      </c>
      <c r="B37" s="64" t="s">
        <v>410</v>
      </c>
      <c r="C37" s="68"/>
      <c r="D37" s="66" t="s">
        <v>2047</v>
      </c>
      <c r="E37" s="55" t="s">
        <v>360</v>
      </c>
      <c r="F37" s="67"/>
      <c r="G37" s="42" t="s">
        <v>361</v>
      </c>
      <c r="H37" s="75" t="s">
        <v>1902</v>
      </c>
    </row>
    <row r="38" spans="1:8" ht="22.5" customHeight="1">
      <c r="A38" s="63" t="s">
        <v>1900</v>
      </c>
      <c r="B38" s="64" t="s">
        <v>410</v>
      </c>
      <c r="C38" s="68"/>
      <c r="D38" s="66" t="s">
        <v>2053</v>
      </c>
      <c r="E38" s="55" t="s">
        <v>360</v>
      </c>
      <c r="F38" s="67"/>
      <c r="G38" s="42" t="s">
        <v>361</v>
      </c>
      <c r="H38" s="75" t="s">
        <v>1902</v>
      </c>
    </row>
    <row r="39" spans="1:8" ht="70.5" customHeight="1">
      <c r="A39" s="63" t="s">
        <v>1900</v>
      </c>
      <c r="B39" s="64" t="s">
        <v>410</v>
      </c>
      <c r="C39" s="68"/>
      <c r="D39" s="66" t="s">
        <v>2055</v>
      </c>
      <c r="E39" s="55" t="s">
        <v>427</v>
      </c>
      <c r="F39" s="72" t="s">
        <v>1911</v>
      </c>
      <c r="G39" s="42" t="s">
        <v>361</v>
      </c>
      <c r="H39" s="43" t="s">
        <v>2056</v>
      </c>
    </row>
    <row r="40" spans="1:8" ht="22.5" customHeight="1">
      <c r="A40" s="63" t="s">
        <v>1900</v>
      </c>
      <c r="B40" s="64" t="s">
        <v>410</v>
      </c>
      <c r="C40" s="68"/>
      <c r="D40" s="66" t="s">
        <v>2059</v>
      </c>
      <c r="E40" s="55" t="s">
        <v>360</v>
      </c>
      <c r="F40" s="67"/>
      <c r="G40" s="42" t="s">
        <v>361</v>
      </c>
      <c r="H40" s="75" t="s">
        <v>2060</v>
      </c>
    </row>
    <row r="41" spans="1:8" ht="70.5" customHeight="1">
      <c r="A41" s="63" t="s">
        <v>1900</v>
      </c>
      <c r="B41" s="64"/>
      <c r="C41" s="68"/>
      <c r="D41" s="66" t="s">
        <v>2061</v>
      </c>
      <c r="E41" s="55" t="s">
        <v>427</v>
      </c>
      <c r="F41" s="72" t="s">
        <v>1911</v>
      </c>
      <c r="G41" s="42" t="s">
        <v>361</v>
      </c>
      <c r="H41" s="43" t="s">
        <v>2062</v>
      </c>
    </row>
    <row r="42" spans="1:8" ht="22.5" customHeight="1">
      <c r="A42" s="63" t="s">
        <v>1900</v>
      </c>
      <c r="B42" s="64"/>
      <c r="C42" s="68"/>
      <c r="D42" s="66" t="s">
        <v>2066</v>
      </c>
      <c r="E42" s="55" t="s">
        <v>360</v>
      </c>
      <c r="F42" s="67"/>
      <c r="G42" s="42" t="s">
        <v>361</v>
      </c>
      <c r="H42" s="75" t="s">
        <v>2067</v>
      </c>
    </row>
    <row r="43" spans="1:8" ht="22.5" customHeight="1">
      <c r="A43" s="37" t="s">
        <v>2339</v>
      </c>
      <c r="B43" s="38" t="s">
        <v>362</v>
      </c>
      <c r="C43" s="47"/>
      <c r="D43" s="66" t="s">
        <v>2347</v>
      </c>
      <c r="E43" s="41" t="s">
        <v>360</v>
      </c>
      <c r="F43" s="39"/>
      <c r="G43" s="42" t="s">
        <v>361</v>
      </c>
      <c r="H43" s="43"/>
    </row>
    <row r="44" spans="1:8" ht="22.5" customHeight="1">
      <c r="A44" s="37"/>
      <c r="B44" s="38"/>
      <c r="C44" s="47"/>
      <c r="D44" s="66"/>
      <c r="E44" s="41"/>
      <c r="F44" s="41"/>
      <c r="G44" s="42"/>
      <c r="H44" s="43"/>
    </row>
    <row r="45" spans="1:8" ht="22.5" customHeight="1">
      <c r="A45" s="113" t="s">
        <v>2348</v>
      </c>
      <c r="B45" s="70"/>
      <c r="C45" s="70"/>
      <c r="D45" s="70"/>
      <c r="E45" s="70"/>
      <c r="F45" s="70"/>
      <c r="G45" s="71"/>
      <c r="H45" s="43"/>
    </row>
    <row r="46" spans="1:8" ht="22.5" customHeight="1">
      <c r="A46" s="37" t="s">
        <v>2339</v>
      </c>
      <c r="B46" s="38" t="s">
        <v>358</v>
      </c>
      <c r="C46" s="47"/>
      <c r="D46" s="66" t="s">
        <v>2340</v>
      </c>
      <c r="E46" s="41" t="s">
        <v>387</v>
      </c>
      <c r="F46" s="41"/>
      <c r="G46" s="42" t="s">
        <v>361</v>
      </c>
      <c r="H46" s="43" t="s">
        <v>2349</v>
      </c>
    </row>
    <row r="47" spans="1:8" ht="20">
      <c r="A47" s="37" t="s">
        <v>2339</v>
      </c>
      <c r="B47" s="38" t="s">
        <v>358</v>
      </c>
      <c r="C47" s="47"/>
      <c r="D47" s="66" t="s">
        <v>2350</v>
      </c>
      <c r="E47" s="41" t="s">
        <v>440</v>
      </c>
      <c r="F47" s="41" t="s">
        <v>2351</v>
      </c>
      <c r="G47" s="42" t="s">
        <v>361</v>
      </c>
      <c r="H47" s="43" t="s">
        <v>2352</v>
      </c>
    </row>
    <row r="48" spans="1:8" ht="22.5" customHeight="1">
      <c r="A48" s="37" t="s">
        <v>2339</v>
      </c>
      <c r="B48" s="38" t="s">
        <v>358</v>
      </c>
      <c r="C48" s="47"/>
      <c r="D48" s="66" t="s">
        <v>2342</v>
      </c>
      <c r="E48" s="41" t="s">
        <v>427</v>
      </c>
      <c r="F48" s="41" t="s">
        <v>2343</v>
      </c>
      <c r="G48" s="42" t="s">
        <v>361</v>
      </c>
      <c r="H48" s="43" t="s">
        <v>2353</v>
      </c>
    </row>
    <row r="49" spans="1:8" ht="20">
      <c r="A49" s="63" t="s">
        <v>1900</v>
      </c>
      <c r="B49" s="64" t="s">
        <v>358</v>
      </c>
      <c r="C49" s="68"/>
      <c r="D49" s="66" t="s">
        <v>1901</v>
      </c>
      <c r="E49" s="55" t="s">
        <v>360</v>
      </c>
      <c r="F49" s="67"/>
      <c r="G49" s="42" t="s">
        <v>361</v>
      </c>
      <c r="H49" s="43" t="s">
        <v>1902</v>
      </c>
    </row>
    <row r="50" spans="1:8" ht="61.4" customHeight="1">
      <c r="A50" s="63" t="s">
        <v>1900</v>
      </c>
      <c r="B50" s="64" t="s">
        <v>358</v>
      </c>
      <c r="C50" s="68"/>
      <c r="D50" s="66" t="s">
        <v>1910</v>
      </c>
      <c r="E50" s="55" t="s">
        <v>427</v>
      </c>
      <c r="F50" s="72" t="s">
        <v>1911</v>
      </c>
      <c r="G50" s="42" t="s">
        <v>361</v>
      </c>
      <c r="H50" s="43" t="s">
        <v>1912</v>
      </c>
    </row>
    <row r="51" spans="1:8" ht="22.5" customHeight="1">
      <c r="A51" s="63" t="s">
        <v>1900</v>
      </c>
      <c r="B51" s="64" t="s">
        <v>358</v>
      </c>
      <c r="C51" s="68"/>
      <c r="D51" s="66" t="s">
        <v>1918</v>
      </c>
      <c r="E51" s="55" t="s">
        <v>360</v>
      </c>
      <c r="F51" s="67"/>
      <c r="G51" s="42" t="s">
        <v>361</v>
      </c>
      <c r="H51" s="43" t="s">
        <v>1919</v>
      </c>
    </row>
    <row r="52" spans="1:8" ht="48" customHeight="1">
      <c r="A52" s="63" t="s">
        <v>1900</v>
      </c>
      <c r="B52" s="64" t="s">
        <v>362</v>
      </c>
      <c r="C52" s="68"/>
      <c r="D52" s="66" t="s">
        <v>1925</v>
      </c>
      <c r="E52" s="55" t="s">
        <v>427</v>
      </c>
      <c r="F52" s="72" t="s">
        <v>1926</v>
      </c>
      <c r="G52" s="42" t="s">
        <v>361</v>
      </c>
      <c r="H52" s="43" t="s">
        <v>1902</v>
      </c>
    </row>
    <row r="53" spans="1:8" ht="22.5" customHeight="1">
      <c r="A53" s="63" t="s">
        <v>1900</v>
      </c>
      <c r="B53" s="64" t="s">
        <v>362</v>
      </c>
      <c r="C53" s="68"/>
      <c r="D53" s="66" t="s">
        <v>1931</v>
      </c>
      <c r="E53" s="55" t="s">
        <v>360</v>
      </c>
      <c r="F53" s="67"/>
      <c r="G53" s="42" t="s">
        <v>361</v>
      </c>
      <c r="H53" s="76" t="s">
        <v>1902</v>
      </c>
    </row>
    <row r="54" spans="1:8" ht="22.5" customHeight="1">
      <c r="A54" s="63" t="s">
        <v>1900</v>
      </c>
      <c r="B54" s="64" t="s">
        <v>362</v>
      </c>
      <c r="C54" s="68"/>
      <c r="D54" s="66" t="s">
        <v>1934</v>
      </c>
      <c r="E54" s="55" t="s">
        <v>360</v>
      </c>
      <c r="F54" s="67"/>
      <c r="G54" s="42" t="s">
        <v>361</v>
      </c>
      <c r="H54" s="74" t="s">
        <v>1902</v>
      </c>
    </row>
    <row r="55" spans="1:8" ht="61.4" customHeight="1">
      <c r="A55" s="63" t="s">
        <v>1900</v>
      </c>
      <c r="B55" s="64" t="s">
        <v>362</v>
      </c>
      <c r="C55" s="68"/>
      <c r="D55" s="66" t="s">
        <v>1937</v>
      </c>
      <c r="E55" s="55" t="s">
        <v>427</v>
      </c>
      <c r="F55" s="72" t="s">
        <v>1911</v>
      </c>
      <c r="G55" s="42" t="s">
        <v>361</v>
      </c>
      <c r="H55" s="74" t="s">
        <v>1938</v>
      </c>
    </row>
    <row r="56" spans="1:8" ht="22.5" customHeight="1">
      <c r="A56" s="63" t="s">
        <v>1900</v>
      </c>
      <c r="B56" s="64" t="s">
        <v>362</v>
      </c>
      <c r="C56" s="68"/>
      <c r="D56" s="66" t="s">
        <v>1940</v>
      </c>
      <c r="E56" s="55" t="s">
        <v>360</v>
      </c>
      <c r="F56" s="67"/>
      <c r="G56" s="42" t="s">
        <v>361</v>
      </c>
      <c r="H56" s="75" t="s">
        <v>1941</v>
      </c>
    </row>
    <row r="57" spans="1:8" ht="22.5" customHeight="1">
      <c r="A57" s="63" t="s">
        <v>1900</v>
      </c>
      <c r="B57" s="64" t="s">
        <v>364</v>
      </c>
      <c r="C57" s="68"/>
      <c r="D57" s="66" t="s">
        <v>1943</v>
      </c>
      <c r="E57" s="55" t="s">
        <v>360</v>
      </c>
      <c r="F57" s="67"/>
      <c r="G57" s="42" t="s">
        <v>361</v>
      </c>
      <c r="H57" s="77" t="s">
        <v>1902</v>
      </c>
    </row>
    <row r="58" spans="1:8" ht="61.4" customHeight="1">
      <c r="A58" s="63" t="s">
        <v>1900</v>
      </c>
      <c r="B58" s="64" t="s">
        <v>364</v>
      </c>
      <c r="C58" s="68"/>
      <c r="D58" s="66" t="s">
        <v>1948</v>
      </c>
      <c r="E58" s="55" t="s">
        <v>427</v>
      </c>
      <c r="F58" s="72" t="s">
        <v>1911</v>
      </c>
      <c r="G58" s="42" t="s">
        <v>361</v>
      </c>
      <c r="H58" s="43" t="s">
        <v>1949</v>
      </c>
    </row>
    <row r="59" spans="1:8" ht="22.5" customHeight="1">
      <c r="A59" s="63" t="s">
        <v>1900</v>
      </c>
      <c r="B59" s="64" t="s">
        <v>364</v>
      </c>
      <c r="C59" s="68"/>
      <c r="D59" s="66" t="s">
        <v>1954</v>
      </c>
      <c r="E59" s="55" t="s">
        <v>360</v>
      </c>
      <c r="F59" s="67"/>
      <c r="G59" s="42" t="s">
        <v>361</v>
      </c>
      <c r="H59" s="75" t="s">
        <v>1955</v>
      </c>
    </row>
    <row r="60" spans="1:8" ht="22.5" customHeight="1">
      <c r="A60" s="63" t="s">
        <v>1900</v>
      </c>
      <c r="B60" s="64" t="s">
        <v>405</v>
      </c>
      <c r="C60" s="68"/>
      <c r="D60" s="66" t="s">
        <v>1957</v>
      </c>
      <c r="E60" s="55" t="s">
        <v>360</v>
      </c>
      <c r="F60" s="67"/>
      <c r="G60" s="42" t="s">
        <v>361</v>
      </c>
      <c r="H60" s="75" t="s">
        <v>1902</v>
      </c>
    </row>
    <row r="61" spans="1:8" ht="22.5" customHeight="1">
      <c r="A61" s="63" t="s">
        <v>1900</v>
      </c>
      <c r="B61" s="65" t="s">
        <v>405</v>
      </c>
      <c r="C61" s="65" t="s">
        <v>374</v>
      </c>
      <c r="D61" s="66" t="s">
        <v>1960</v>
      </c>
      <c r="E61" s="55" t="s">
        <v>360</v>
      </c>
      <c r="F61" s="67"/>
      <c r="G61" s="42" t="s">
        <v>361</v>
      </c>
      <c r="H61" s="75" t="s">
        <v>1902</v>
      </c>
    </row>
    <row r="62" spans="1:8" ht="22.5" customHeight="1">
      <c r="A62" s="63" t="s">
        <v>1900</v>
      </c>
      <c r="B62" s="65" t="s">
        <v>405</v>
      </c>
      <c r="C62" s="65" t="s">
        <v>376</v>
      </c>
      <c r="D62" s="66" t="s">
        <v>1967</v>
      </c>
      <c r="E62" s="55" t="s">
        <v>360</v>
      </c>
      <c r="F62" s="67"/>
      <c r="G62" s="42" t="s">
        <v>361</v>
      </c>
      <c r="H62" s="75" t="s">
        <v>1902</v>
      </c>
    </row>
    <row r="63" spans="1:8" ht="22.5" customHeight="1">
      <c r="A63" s="63" t="s">
        <v>1900</v>
      </c>
      <c r="B63" s="65" t="s">
        <v>405</v>
      </c>
      <c r="C63" s="65" t="s">
        <v>376</v>
      </c>
      <c r="D63" s="66" t="s">
        <v>1975</v>
      </c>
      <c r="E63" s="55" t="s">
        <v>360</v>
      </c>
      <c r="F63" s="67"/>
      <c r="G63" s="42" t="s">
        <v>361</v>
      </c>
      <c r="H63" s="75" t="s">
        <v>1902</v>
      </c>
    </row>
    <row r="64" spans="1:8" ht="22.5" customHeight="1">
      <c r="A64" s="63" t="s">
        <v>1900</v>
      </c>
      <c r="B64" s="65" t="s">
        <v>405</v>
      </c>
      <c r="C64" s="64" t="s">
        <v>378</v>
      </c>
      <c r="D64" s="66" t="s">
        <v>2345</v>
      </c>
      <c r="E64" s="55" t="s">
        <v>360</v>
      </c>
      <c r="F64" s="67"/>
      <c r="G64" s="42" t="s">
        <v>361</v>
      </c>
      <c r="H64" s="75" t="s">
        <v>1902</v>
      </c>
    </row>
    <row r="65" spans="1:8" ht="61.4" customHeight="1">
      <c r="A65" s="63" t="s">
        <v>1900</v>
      </c>
      <c r="B65" s="65" t="s">
        <v>405</v>
      </c>
      <c r="C65" s="68"/>
      <c r="D65" s="66" t="s">
        <v>1987</v>
      </c>
      <c r="E65" s="55" t="s">
        <v>427</v>
      </c>
      <c r="F65" s="72" t="s">
        <v>1911</v>
      </c>
      <c r="G65" s="42" t="s">
        <v>361</v>
      </c>
      <c r="H65" s="43" t="s">
        <v>1988</v>
      </c>
    </row>
    <row r="66" spans="1:8" ht="22.5" customHeight="1">
      <c r="A66" s="63" t="s">
        <v>1900</v>
      </c>
      <c r="B66" s="65" t="s">
        <v>405</v>
      </c>
      <c r="C66" s="68"/>
      <c r="D66" s="66" t="s">
        <v>1994</v>
      </c>
      <c r="E66" s="55" t="s">
        <v>360</v>
      </c>
      <c r="F66" s="67"/>
      <c r="G66" s="42" t="s">
        <v>361</v>
      </c>
      <c r="H66" s="75" t="s">
        <v>1995</v>
      </c>
    </row>
    <row r="67" spans="1:8" ht="22.5" customHeight="1">
      <c r="A67" s="63" t="s">
        <v>1900</v>
      </c>
      <c r="B67" s="64" t="s">
        <v>408</v>
      </c>
      <c r="C67" s="65" t="s">
        <v>374</v>
      </c>
      <c r="D67" s="66" t="s">
        <v>1999</v>
      </c>
      <c r="E67" s="55" t="s">
        <v>360</v>
      </c>
      <c r="F67" s="67"/>
      <c r="G67" s="42" t="s">
        <v>361</v>
      </c>
      <c r="H67" s="75" t="s">
        <v>1902</v>
      </c>
    </row>
    <row r="68" spans="1:8" ht="22.5" customHeight="1">
      <c r="A68" s="63" t="s">
        <v>1900</v>
      </c>
      <c r="B68" s="64" t="s">
        <v>408</v>
      </c>
      <c r="C68" s="65" t="s">
        <v>376</v>
      </c>
      <c r="D68" s="66" t="s">
        <v>2003</v>
      </c>
      <c r="E68" s="55" t="s">
        <v>360</v>
      </c>
      <c r="F68" s="67"/>
      <c r="G68" s="42" t="s">
        <v>361</v>
      </c>
      <c r="H68" s="75" t="s">
        <v>1902</v>
      </c>
    </row>
    <row r="69" spans="1:8" ht="22.5" customHeight="1">
      <c r="A69" s="63" t="s">
        <v>1900</v>
      </c>
      <c r="B69" s="64" t="s">
        <v>408</v>
      </c>
      <c r="C69" s="65" t="s">
        <v>376</v>
      </c>
      <c r="D69" s="66" t="s">
        <v>2009</v>
      </c>
      <c r="E69" s="55" t="s">
        <v>360</v>
      </c>
      <c r="F69" s="67"/>
      <c r="G69" s="42" t="s">
        <v>361</v>
      </c>
      <c r="H69" s="75" t="s">
        <v>1902</v>
      </c>
    </row>
    <row r="70" spans="1:8" ht="22.5" customHeight="1">
      <c r="A70" s="63" t="s">
        <v>1900</v>
      </c>
      <c r="B70" s="64" t="s">
        <v>408</v>
      </c>
      <c r="C70" s="65" t="s">
        <v>376</v>
      </c>
      <c r="D70" s="66" t="s">
        <v>2015</v>
      </c>
      <c r="E70" s="55" t="s">
        <v>360</v>
      </c>
      <c r="F70" s="67"/>
      <c r="G70" s="42" t="s">
        <v>361</v>
      </c>
      <c r="H70" s="75" t="s">
        <v>1902</v>
      </c>
    </row>
    <row r="71" spans="1:8" ht="22.5" customHeight="1">
      <c r="A71" s="63" t="s">
        <v>1900</v>
      </c>
      <c r="B71" s="64" t="s">
        <v>408</v>
      </c>
      <c r="C71" s="64" t="s">
        <v>378</v>
      </c>
      <c r="D71" s="66" t="s">
        <v>2021</v>
      </c>
      <c r="E71" s="55" t="s">
        <v>360</v>
      </c>
      <c r="F71" s="67"/>
      <c r="G71" s="42" t="s">
        <v>361</v>
      </c>
      <c r="H71" s="75" t="s">
        <v>1902</v>
      </c>
    </row>
    <row r="72" spans="1:8" ht="22.5" customHeight="1">
      <c r="A72" s="63" t="s">
        <v>1900</v>
      </c>
      <c r="B72" s="64" t="s">
        <v>408</v>
      </c>
      <c r="C72" s="65" t="s">
        <v>382</v>
      </c>
      <c r="D72" s="66" t="s">
        <v>2028</v>
      </c>
      <c r="E72" s="55" t="s">
        <v>360</v>
      </c>
      <c r="F72" s="67"/>
      <c r="G72" s="42" t="s">
        <v>361</v>
      </c>
      <c r="H72" s="75" t="s">
        <v>1902</v>
      </c>
    </row>
    <row r="73" spans="1:8" ht="61.4" customHeight="1">
      <c r="A73" s="63" t="s">
        <v>1900</v>
      </c>
      <c r="B73" s="64" t="s">
        <v>408</v>
      </c>
      <c r="C73" s="68"/>
      <c r="D73" s="66" t="s">
        <v>2036</v>
      </c>
      <c r="E73" s="55" t="s">
        <v>427</v>
      </c>
      <c r="F73" s="72" t="s">
        <v>1911</v>
      </c>
      <c r="G73" s="42" t="s">
        <v>361</v>
      </c>
      <c r="H73" s="43" t="s">
        <v>2037</v>
      </c>
    </row>
    <row r="74" spans="1:8" ht="22.5" customHeight="1">
      <c r="A74" s="63" t="s">
        <v>1900</v>
      </c>
      <c r="B74" s="64" t="s">
        <v>408</v>
      </c>
      <c r="C74" s="68"/>
      <c r="D74" s="66" t="s">
        <v>2043</v>
      </c>
      <c r="E74" s="55" t="s">
        <v>360</v>
      </c>
      <c r="F74" s="67"/>
      <c r="G74" s="42" t="s">
        <v>361</v>
      </c>
      <c r="H74" s="75" t="s">
        <v>2346</v>
      </c>
    </row>
    <row r="75" spans="1:8" ht="22.5" customHeight="1">
      <c r="A75" s="63" t="s">
        <v>1900</v>
      </c>
      <c r="B75" s="64" t="s">
        <v>410</v>
      </c>
      <c r="C75" s="68"/>
      <c r="D75" s="66" t="s">
        <v>2047</v>
      </c>
      <c r="E75" s="55" t="s">
        <v>360</v>
      </c>
      <c r="F75" s="67"/>
      <c r="G75" s="42" t="s">
        <v>361</v>
      </c>
      <c r="H75" s="75" t="s">
        <v>1902</v>
      </c>
    </row>
    <row r="76" spans="1:8" ht="22.5" customHeight="1">
      <c r="A76" s="63" t="s">
        <v>1900</v>
      </c>
      <c r="B76" s="64" t="s">
        <v>410</v>
      </c>
      <c r="C76" s="68"/>
      <c r="D76" s="66" t="s">
        <v>2053</v>
      </c>
      <c r="E76" s="55" t="s">
        <v>360</v>
      </c>
      <c r="F76" s="67"/>
      <c r="G76" s="42" t="s">
        <v>361</v>
      </c>
      <c r="H76" s="75" t="s">
        <v>1902</v>
      </c>
    </row>
    <row r="77" spans="1:8" ht="61.4" customHeight="1">
      <c r="A77" s="63" t="s">
        <v>1900</v>
      </c>
      <c r="B77" s="64" t="s">
        <v>410</v>
      </c>
      <c r="C77" s="68"/>
      <c r="D77" s="66" t="s">
        <v>2055</v>
      </c>
      <c r="E77" s="55" t="s">
        <v>427</v>
      </c>
      <c r="F77" s="72" t="s">
        <v>1911</v>
      </c>
      <c r="G77" s="42" t="s">
        <v>361</v>
      </c>
      <c r="H77" s="43" t="s">
        <v>2056</v>
      </c>
    </row>
    <row r="78" spans="1:8" ht="22.5" customHeight="1">
      <c r="A78" s="63" t="s">
        <v>1900</v>
      </c>
      <c r="B78" s="64" t="s">
        <v>410</v>
      </c>
      <c r="C78" s="68"/>
      <c r="D78" s="66" t="s">
        <v>2059</v>
      </c>
      <c r="E78" s="55" t="s">
        <v>360</v>
      </c>
      <c r="F78" s="67"/>
      <c r="G78" s="42" t="s">
        <v>361</v>
      </c>
      <c r="H78" s="75" t="s">
        <v>2060</v>
      </c>
    </row>
    <row r="79" spans="1:8" ht="61.4" customHeight="1">
      <c r="A79" s="63" t="s">
        <v>1900</v>
      </c>
      <c r="B79" s="64"/>
      <c r="C79" s="68"/>
      <c r="D79" s="66" t="s">
        <v>2061</v>
      </c>
      <c r="E79" s="55" t="s">
        <v>427</v>
      </c>
      <c r="F79" s="72" t="s">
        <v>1911</v>
      </c>
      <c r="G79" s="42" t="s">
        <v>361</v>
      </c>
      <c r="H79" s="43" t="s">
        <v>2062</v>
      </c>
    </row>
    <row r="80" spans="1:8" ht="22.5" customHeight="1">
      <c r="A80" s="63" t="s">
        <v>1900</v>
      </c>
      <c r="B80" s="64"/>
      <c r="C80" s="68"/>
      <c r="D80" s="66" t="s">
        <v>2066</v>
      </c>
      <c r="E80" s="55" t="s">
        <v>360</v>
      </c>
      <c r="F80" s="67"/>
      <c r="G80" s="42" t="s">
        <v>361</v>
      </c>
      <c r="H80" s="75" t="s">
        <v>2067</v>
      </c>
    </row>
    <row r="81" spans="1:8" ht="22.5" customHeight="1">
      <c r="A81" s="37" t="s">
        <v>2339</v>
      </c>
      <c r="B81" s="38" t="s">
        <v>362</v>
      </c>
      <c r="C81" s="47"/>
      <c r="D81" s="66" t="s">
        <v>2347</v>
      </c>
      <c r="E81" s="41" t="s">
        <v>360</v>
      </c>
      <c r="F81" s="39"/>
      <c r="G81" s="42" t="s">
        <v>361</v>
      </c>
      <c r="H81" s="43"/>
    </row>
  </sheetData>
  <autoFilter ref="A2:I2" xr:uid="{3B27AEAB-2C06-4257-961F-0DDA2B8BCCDD}">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8C161-A59F-4D9C-BCA8-2373F5487E9F}">
  <sheetPr>
    <tabColor rgb="FF92D050"/>
  </sheetPr>
  <dimension ref="A2:H119"/>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8" ht="15.65" customHeight="1">
      <c r="A2" s="570" t="s">
        <v>347</v>
      </c>
      <c r="B2" s="571"/>
      <c r="C2" s="572"/>
      <c r="D2" s="573" t="s">
        <v>348</v>
      </c>
      <c r="E2" s="568" t="s">
        <v>349</v>
      </c>
      <c r="F2" s="568" t="s">
        <v>350</v>
      </c>
      <c r="G2" s="568" t="s">
        <v>351</v>
      </c>
      <c r="H2" s="568" t="s">
        <v>352</v>
      </c>
    </row>
    <row r="3" spans="1:8" ht="15.65" customHeight="1">
      <c r="A3" s="34" t="s">
        <v>353</v>
      </c>
      <c r="B3" s="34" t="s">
        <v>354</v>
      </c>
      <c r="C3" s="34" t="s">
        <v>2332</v>
      </c>
      <c r="D3" s="574"/>
      <c r="E3" s="569"/>
      <c r="F3" s="569"/>
      <c r="G3" s="569"/>
      <c r="H3" s="569"/>
    </row>
    <row r="4" spans="1:8" ht="22.5" customHeight="1">
      <c r="A4" s="37" t="s">
        <v>2354</v>
      </c>
      <c r="B4" s="38" t="s">
        <v>358</v>
      </c>
      <c r="C4" s="52"/>
      <c r="D4" s="66" t="s">
        <v>2355</v>
      </c>
      <c r="E4" s="41" t="s">
        <v>427</v>
      </c>
      <c r="F4" s="44" t="s">
        <v>2356</v>
      </c>
      <c r="G4" s="42" t="s">
        <v>361</v>
      </c>
      <c r="H4" s="43" t="s">
        <v>2357</v>
      </c>
    </row>
    <row r="5" spans="1:8" ht="22.5" customHeight="1">
      <c r="A5" s="37" t="s">
        <v>2354</v>
      </c>
      <c r="B5" s="38" t="s">
        <v>358</v>
      </c>
      <c r="C5" s="52"/>
      <c r="D5" s="48" t="s">
        <v>2358</v>
      </c>
      <c r="E5" s="41" t="s">
        <v>360</v>
      </c>
      <c r="F5" s="39"/>
      <c r="G5" s="42" t="s">
        <v>361</v>
      </c>
      <c r="H5" s="43" t="s">
        <v>2359</v>
      </c>
    </row>
    <row r="6" spans="1:8" ht="22.5" customHeight="1">
      <c r="A6" s="37" t="s">
        <v>2354</v>
      </c>
      <c r="B6" s="38" t="s">
        <v>362</v>
      </c>
      <c r="C6" s="52"/>
      <c r="D6" s="48" t="s">
        <v>2360</v>
      </c>
      <c r="E6" s="41" t="s">
        <v>387</v>
      </c>
      <c r="F6" s="39"/>
      <c r="G6" s="42" t="s">
        <v>361</v>
      </c>
      <c r="H6" s="43" t="s">
        <v>2361</v>
      </c>
    </row>
    <row r="7" spans="1:8" ht="22.5" customHeight="1">
      <c r="A7" s="37" t="s">
        <v>2354</v>
      </c>
      <c r="B7" s="38" t="s">
        <v>358</v>
      </c>
      <c r="C7" s="52" t="s">
        <v>374</v>
      </c>
      <c r="D7" s="78" t="s">
        <v>2362</v>
      </c>
      <c r="E7" s="39" t="s">
        <v>2363</v>
      </c>
      <c r="F7" s="39"/>
      <c r="G7" s="41" t="s">
        <v>2315</v>
      </c>
      <c r="H7" s="43" t="s">
        <v>2364</v>
      </c>
    </row>
    <row r="8" spans="1:8" ht="35.9" customHeight="1">
      <c r="A8" s="37" t="s">
        <v>2354</v>
      </c>
      <c r="B8" s="38" t="s">
        <v>358</v>
      </c>
      <c r="C8" s="52" t="s">
        <v>376</v>
      </c>
      <c r="D8" s="66" t="s">
        <v>2365</v>
      </c>
      <c r="E8" s="39" t="s">
        <v>2363</v>
      </c>
      <c r="F8" s="39"/>
      <c r="G8" s="41" t="s">
        <v>2315</v>
      </c>
      <c r="H8" s="43" t="s">
        <v>2364</v>
      </c>
    </row>
    <row r="9" spans="1:8" ht="22.5" customHeight="1">
      <c r="A9" s="37" t="s">
        <v>2354</v>
      </c>
      <c r="B9" s="38" t="s">
        <v>358</v>
      </c>
      <c r="C9" s="52" t="s">
        <v>378</v>
      </c>
      <c r="D9" s="79" t="s">
        <v>2366</v>
      </c>
      <c r="E9" s="39" t="s">
        <v>2363</v>
      </c>
      <c r="F9" s="39"/>
      <c r="G9" s="41" t="s">
        <v>2315</v>
      </c>
      <c r="H9" s="43" t="s">
        <v>2364</v>
      </c>
    </row>
    <row r="10" spans="1:8" ht="22.5" customHeight="1">
      <c r="A10" s="37" t="s">
        <v>2354</v>
      </c>
      <c r="B10" s="38" t="s">
        <v>362</v>
      </c>
      <c r="C10" s="39"/>
      <c r="D10" s="40" t="s">
        <v>2367</v>
      </c>
      <c r="E10" s="49" t="s">
        <v>360</v>
      </c>
      <c r="F10" s="39"/>
      <c r="G10" s="42" t="s">
        <v>361</v>
      </c>
      <c r="H10" s="43"/>
    </row>
    <row r="11" spans="1:8" ht="35.9" customHeight="1">
      <c r="A11" s="37" t="s">
        <v>2368</v>
      </c>
      <c r="B11" s="38" t="s">
        <v>358</v>
      </c>
      <c r="C11" s="52"/>
      <c r="D11" s="48" t="s">
        <v>2369</v>
      </c>
      <c r="E11" s="49" t="s">
        <v>360</v>
      </c>
      <c r="F11" s="39"/>
      <c r="G11" s="42" t="s">
        <v>361</v>
      </c>
      <c r="H11" s="43"/>
    </row>
    <row r="12" spans="1:8" ht="22.5" customHeight="1">
      <c r="A12" s="37" t="s">
        <v>2368</v>
      </c>
      <c r="B12" s="38" t="s">
        <v>358</v>
      </c>
      <c r="C12" s="52" t="s">
        <v>374</v>
      </c>
      <c r="D12" s="48" t="s">
        <v>2370</v>
      </c>
      <c r="E12" s="49" t="s">
        <v>360</v>
      </c>
      <c r="F12" s="39"/>
      <c r="G12" s="42" t="s">
        <v>361</v>
      </c>
      <c r="H12" s="43"/>
    </row>
    <row r="13" spans="1:8" ht="22.5" customHeight="1">
      <c r="A13" s="37" t="s">
        <v>2368</v>
      </c>
      <c r="B13" s="38" t="s">
        <v>358</v>
      </c>
      <c r="C13" s="52" t="s">
        <v>376</v>
      </c>
      <c r="D13" s="48" t="s">
        <v>2371</v>
      </c>
      <c r="E13" s="49" t="s">
        <v>360</v>
      </c>
      <c r="F13" s="41"/>
      <c r="G13" s="42" t="s">
        <v>361</v>
      </c>
      <c r="H13" s="43"/>
    </row>
    <row r="14" spans="1:8" ht="22.5" customHeight="1">
      <c r="A14" s="37" t="s">
        <v>2368</v>
      </c>
      <c r="B14" s="38" t="s">
        <v>358</v>
      </c>
      <c r="C14" s="52" t="s">
        <v>378</v>
      </c>
      <c r="D14" s="48" t="s">
        <v>2372</v>
      </c>
      <c r="E14" s="49" t="s">
        <v>360</v>
      </c>
      <c r="F14" s="39"/>
      <c r="G14" s="42" t="s">
        <v>361</v>
      </c>
      <c r="H14" s="43"/>
    </row>
    <row r="15" spans="1:8" ht="22.5" customHeight="1">
      <c r="A15" s="37" t="s">
        <v>2368</v>
      </c>
      <c r="B15" s="38" t="s">
        <v>358</v>
      </c>
      <c r="C15" s="52" t="s">
        <v>382</v>
      </c>
      <c r="D15" s="48" t="s">
        <v>2373</v>
      </c>
      <c r="E15" s="49" t="s">
        <v>360</v>
      </c>
      <c r="F15" s="39"/>
      <c r="G15" s="42" t="s">
        <v>361</v>
      </c>
      <c r="H15" s="43"/>
    </row>
    <row r="16" spans="1:8" ht="22.5" customHeight="1">
      <c r="A16" s="37" t="s">
        <v>2368</v>
      </c>
      <c r="B16" s="38" t="s">
        <v>358</v>
      </c>
      <c r="C16" s="52" t="s">
        <v>740</v>
      </c>
      <c r="D16" s="48" t="s">
        <v>2374</v>
      </c>
      <c r="E16" s="49" t="s">
        <v>360</v>
      </c>
      <c r="F16" s="39"/>
      <c r="G16" s="42" t="s">
        <v>361</v>
      </c>
      <c r="H16" s="43"/>
    </row>
    <row r="17" spans="1:8" ht="22.5" customHeight="1">
      <c r="A17" s="47" t="s">
        <v>2368</v>
      </c>
      <c r="B17" s="38" t="s">
        <v>2375</v>
      </c>
      <c r="C17" s="38"/>
      <c r="D17" s="48" t="s">
        <v>2376</v>
      </c>
      <c r="E17" s="49" t="s">
        <v>367</v>
      </c>
      <c r="F17" s="42" t="s">
        <v>368</v>
      </c>
      <c r="G17" s="42" t="s">
        <v>361</v>
      </c>
      <c r="H17" s="43" t="s">
        <v>369</v>
      </c>
    </row>
    <row r="18" spans="1:8" ht="22.5" customHeight="1">
      <c r="A18" s="47" t="s">
        <v>2368</v>
      </c>
      <c r="B18" s="38" t="s">
        <v>2375</v>
      </c>
      <c r="C18" s="38"/>
      <c r="D18" s="48" t="s">
        <v>2377</v>
      </c>
      <c r="E18" s="49" t="s">
        <v>360</v>
      </c>
      <c r="F18" s="39"/>
      <c r="G18" s="42" t="s">
        <v>361</v>
      </c>
      <c r="H18" s="43"/>
    </row>
    <row r="19" spans="1:8" ht="22.5" customHeight="1">
      <c r="A19" s="37" t="s">
        <v>2378</v>
      </c>
      <c r="B19" s="38" t="s">
        <v>358</v>
      </c>
      <c r="C19" s="39"/>
      <c r="D19" s="48" t="s">
        <v>2379</v>
      </c>
      <c r="E19" s="41" t="s">
        <v>2363</v>
      </c>
      <c r="F19" s="44"/>
      <c r="G19" s="41" t="s">
        <v>2315</v>
      </c>
      <c r="H19" s="43" t="s">
        <v>1543</v>
      </c>
    </row>
    <row r="20" spans="1:8" ht="22.5" customHeight="1">
      <c r="A20" s="37" t="s">
        <v>2378</v>
      </c>
      <c r="B20" s="38" t="s">
        <v>362</v>
      </c>
      <c r="C20" s="47"/>
      <c r="D20" s="46" t="s">
        <v>2380</v>
      </c>
      <c r="E20" s="41" t="s">
        <v>367</v>
      </c>
      <c r="F20" s="42" t="s">
        <v>368</v>
      </c>
      <c r="G20" s="42" t="s">
        <v>361</v>
      </c>
      <c r="H20" s="43" t="s">
        <v>369</v>
      </c>
    </row>
    <row r="21" spans="1:8" ht="22.5" customHeight="1">
      <c r="A21" s="37" t="s">
        <v>2378</v>
      </c>
      <c r="B21" s="38" t="s">
        <v>362</v>
      </c>
      <c r="C21" s="52" t="s">
        <v>374</v>
      </c>
      <c r="D21" s="46" t="s">
        <v>2381</v>
      </c>
      <c r="E21" s="49" t="s">
        <v>360</v>
      </c>
      <c r="F21" s="39"/>
      <c r="G21" s="42" t="s">
        <v>361</v>
      </c>
      <c r="H21" s="43"/>
    </row>
    <row r="22" spans="1:8" ht="22.5" customHeight="1">
      <c r="A22" s="37" t="s">
        <v>2378</v>
      </c>
      <c r="B22" s="38" t="s">
        <v>362</v>
      </c>
      <c r="C22" s="52" t="s">
        <v>376</v>
      </c>
      <c r="D22" s="46" t="s">
        <v>2382</v>
      </c>
      <c r="E22" s="49" t="s">
        <v>360</v>
      </c>
      <c r="F22" s="51"/>
      <c r="G22" s="42" t="s">
        <v>361</v>
      </c>
      <c r="H22" s="43"/>
    </row>
    <row r="23" spans="1:8" ht="22.5" customHeight="1">
      <c r="A23" s="37" t="s">
        <v>2378</v>
      </c>
      <c r="B23" s="38" t="s">
        <v>362</v>
      </c>
      <c r="C23" s="38" t="s">
        <v>378</v>
      </c>
      <c r="D23" s="46" t="s">
        <v>2383</v>
      </c>
      <c r="E23" s="41" t="s">
        <v>2384</v>
      </c>
      <c r="F23" s="39"/>
      <c r="G23" s="42" t="s">
        <v>361</v>
      </c>
      <c r="H23" s="43"/>
    </row>
    <row r="24" spans="1:8" ht="48" customHeight="1">
      <c r="A24" s="37" t="s">
        <v>2378</v>
      </c>
      <c r="B24" s="38" t="s">
        <v>364</v>
      </c>
      <c r="C24" s="39"/>
      <c r="D24" s="48" t="s">
        <v>2385</v>
      </c>
      <c r="E24" s="49" t="s">
        <v>360</v>
      </c>
      <c r="F24" s="39"/>
      <c r="G24" s="42" t="s">
        <v>361</v>
      </c>
      <c r="H24" s="43"/>
    </row>
    <row r="25" spans="1:8" ht="22.5" customHeight="1">
      <c r="A25" s="37" t="s">
        <v>2378</v>
      </c>
      <c r="B25" s="38" t="s">
        <v>405</v>
      </c>
      <c r="C25" s="39"/>
      <c r="D25" s="48" t="s">
        <v>2386</v>
      </c>
      <c r="E25" s="41" t="s">
        <v>2330</v>
      </c>
      <c r="F25" s="39"/>
      <c r="G25" s="42" t="s">
        <v>361</v>
      </c>
      <c r="H25" s="43" t="s">
        <v>1543</v>
      </c>
    </row>
    <row r="26" spans="1:8" ht="22.5" customHeight="1">
      <c r="A26" s="37" t="s">
        <v>2378</v>
      </c>
      <c r="B26" s="38" t="s">
        <v>405</v>
      </c>
      <c r="C26" s="39"/>
      <c r="D26" s="48" t="s">
        <v>2387</v>
      </c>
      <c r="E26" s="41" t="s">
        <v>2330</v>
      </c>
      <c r="F26" s="39"/>
      <c r="G26" s="42" t="s">
        <v>361</v>
      </c>
      <c r="H26" s="43" t="s">
        <v>1543</v>
      </c>
    </row>
    <row r="27" spans="1:8" ht="22.5" customHeight="1">
      <c r="A27" s="37" t="s">
        <v>2378</v>
      </c>
      <c r="B27" s="38" t="s">
        <v>408</v>
      </c>
      <c r="C27" s="47"/>
      <c r="D27" s="48" t="s">
        <v>2388</v>
      </c>
      <c r="E27" s="49" t="s">
        <v>360</v>
      </c>
      <c r="F27" s="39"/>
      <c r="G27" s="42" t="s">
        <v>361</v>
      </c>
      <c r="H27" s="43"/>
    </row>
    <row r="28" spans="1:8" ht="22.5" customHeight="1">
      <c r="A28" s="37" t="s">
        <v>2389</v>
      </c>
      <c r="B28" s="38" t="s">
        <v>362</v>
      </c>
      <c r="C28" s="47"/>
      <c r="D28" s="48" t="s">
        <v>2390</v>
      </c>
      <c r="E28" s="80" t="s">
        <v>2391</v>
      </c>
      <c r="F28" s="41" t="s">
        <v>434</v>
      </c>
      <c r="G28" s="41"/>
      <c r="H28" s="43" t="s">
        <v>2392</v>
      </c>
    </row>
    <row r="29" spans="1:8" ht="22.5" customHeight="1">
      <c r="A29" s="37" t="s">
        <v>2389</v>
      </c>
      <c r="B29" s="38" t="s">
        <v>358</v>
      </c>
      <c r="C29" s="38" t="s">
        <v>374</v>
      </c>
      <c r="D29" s="66" t="s">
        <v>2393</v>
      </c>
      <c r="E29" s="41" t="s">
        <v>2363</v>
      </c>
      <c r="F29" s="39"/>
      <c r="G29" s="41" t="s">
        <v>2315</v>
      </c>
      <c r="H29" s="43" t="s">
        <v>2394</v>
      </c>
    </row>
    <row r="30" spans="1:8" ht="22.5" customHeight="1">
      <c r="A30" s="37" t="s">
        <v>2389</v>
      </c>
      <c r="B30" s="38" t="s">
        <v>358</v>
      </c>
      <c r="C30" s="38" t="s">
        <v>376</v>
      </c>
      <c r="D30" s="66" t="s">
        <v>2395</v>
      </c>
      <c r="E30" s="41" t="s">
        <v>2363</v>
      </c>
      <c r="F30" s="39"/>
      <c r="G30" s="41" t="s">
        <v>2315</v>
      </c>
      <c r="H30" s="43" t="s">
        <v>2394</v>
      </c>
    </row>
    <row r="31" spans="1:8" ht="35.9" customHeight="1">
      <c r="A31" s="37" t="s">
        <v>2389</v>
      </c>
      <c r="B31" s="38" t="s">
        <v>358</v>
      </c>
      <c r="C31" s="38" t="s">
        <v>378</v>
      </c>
      <c r="D31" s="48" t="s">
        <v>2396</v>
      </c>
      <c r="E31" s="41" t="s">
        <v>2363</v>
      </c>
      <c r="F31" s="39"/>
      <c r="G31" s="41" t="s">
        <v>2315</v>
      </c>
      <c r="H31" s="43" t="s">
        <v>2394</v>
      </c>
    </row>
    <row r="32" spans="1:8" ht="22.5" customHeight="1">
      <c r="A32" s="37" t="s">
        <v>2389</v>
      </c>
      <c r="B32" s="38" t="s">
        <v>358</v>
      </c>
      <c r="C32" s="38" t="s">
        <v>382</v>
      </c>
      <c r="D32" s="48" t="s">
        <v>2397</v>
      </c>
      <c r="E32" s="41" t="s">
        <v>2363</v>
      </c>
      <c r="F32" s="39"/>
      <c r="G32" s="41" t="s">
        <v>2315</v>
      </c>
      <c r="H32" s="43" t="s">
        <v>2394</v>
      </c>
    </row>
    <row r="33" spans="1:8" ht="22.5" customHeight="1">
      <c r="A33" s="37" t="s">
        <v>2389</v>
      </c>
      <c r="B33" s="38" t="s">
        <v>358</v>
      </c>
      <c r="C33" s="38" t="s">
        <v>740</v>
      </c>
      <c r="D33" s="48" t="s">
        <v>2398</v>
      </c>
      <c r="E33" s="41" t="s">
        <v>2363</v>
      </c>
      <c r="F33" s="39"/>
      <c r="G33" s="41" t="s">
        <v>2315</v>
      </c>
      <c r="H33" s="43" t="s">
        <v>2394</v>
      </c>
    </row>
    <row r="34" spans="1:8" ht="22.5" customHeight="1">
      <c r="A34" s="37" t="s">
        <v>2389</v>
      </c>
      <c r="B34" s="38" t="s">
        <v>358</v>
      </c>
      <c r="C34" s="38" t="s">
        <v>746</v>
      </c>
      <c r="D34" s="48" t="s">
        <v>2399</v>
      </c>
      <c r="E34" s="41" t="s">
        <v>2363</v>
      </c>
      <c r="F34" s="39"/>
      <c r="G34" s="41" t="s">
        <v>2315</v>
      </c>
      <c r="H34" s="43" t="s">
        <v>2394</v>
      </c>
    </row>
    <row r="35" spans="1:8" ht="22.5" customHeight="1">
      <c r="A35" s="37" t="s">
        <v>2389</v>
      </c>
      <c r="B35" s="38" t="s">
        <v>358</v>
      </c>
      <c r="C35" s="38" t="s">
        <v>1033</v>
      </c>
      <c r="D35" s="48" t="s">
        <v>2400</v>
      </c>
      <c r="E35" s="41" t="s">
        <v>2363</v>
      </c>
      <c r="F35" s="39"/>
      <c r="G35" s="41" t="s">
        <v>2315</v>
      </c>
      <c r="H35" s="43" t="s">
        <v>2394</v>
      </c>
    </row>
    <row r="36" spans="1:8" ht="20">
      <c r="A36" s="37" t="s">
        <v>2389</v>
      </c>
      <c r="B36" s="38" t="s">
        <v>358</v>
      </c>
      <c r="C36" s="38" t="s">
        <v>1040</v>
      </c>
      <c r="D36" s="48" t="s">
        <v>2401</v>
      </c>
      <c r="E36" s="41" t="s">
        <v>2363</v>
      </c>
      <c r="F36" s="39"/>
      <c r="G36" s="41" t="s">
        <v>2315</v>
      </c>
      <c r="H36" s="43" t="s">
        <v>2394</v>
      </c>
    </row>
    <row r="37" spans="1:8" ht="22.5" customHeight="1">
      <c r="A37" s="37" t="s">
        <v>2389</v>
      </c>
      <c r="B37" s="38" t="s">
        <v>364</v>
      </c>
      <c r="C37" s="38"/>
      <c r="D37" s="48" t="s">
        <v>2402</v>
      </c>
      <c r="E37" s="41" t="s">
        <v>367</v>
      </c>
      <c r="F37" s="42" t="s">
        <v>368</v>
      </c>
      <c r="G37" s="42" t="s">
        <v>361</v>
      </c>
      <c r="H37" s="43" t="s">
        <v>369</v>
      </c>
    </row>
    <row r="38" spans="1:8" ht="22.5" customHeight="1">
      <c r="A38" s="37" t="s">
        <v>2389</v>
      </c>
      <c r="B38" s="38" t="s">
        <v>364</v>
      </c>
      <c r="C38" s="47"/>
      <c r="D38" s="48" t="s">
        <v>2403</v>
      </c>
      <c r="E38" s="41" t="s">
        <v>360</v>
      </c>
      <c r="F38" s="39"/>
      <c r="G38" s="42" t="s">
        <v>361</v>
      </c>
      <c r="H38" s="43"/>
    </row>
    <row r="39" spans="1:8" ht="22.5" customHeight="1">
      <c r="A39" s="37" t="s">
        <v>2404</v>
      </c>
      <c r="B39" s="38" t="s">
        <v>358</v>
      </c>
      <c r="C39" s="47"/>
      <c r="D39" s="66" t="s">
        <v>2405</v>
      </c>
      <c r="E39" s="41" t="s">
        <v>387</v>
      </c>
      <c r="F39" s="41"/>
      <c r="G39" s="42" t="s">
        <v>361</v>
      </c>
      <c r="H39" s="43" t="s">
        <v>2406</v>
      </c>
    </row>
    <row r="40" spans="1:8" ht="22.5" customHeight="1">
      <c r="A40" s="37" t="s">
        <v>2404</v>
      </c>
      <c r="B40" s="38" t="s">
        <v>358</v>
      </c>
      <c r="C40" s="47"/>
      <c r="D40" s="66" t="s">
        <v>2407</v>
      </c>
      <c r="E40" s="41" t="s">
        <v>387</v>
      </c>
      <c r="F40" s="41"/>
      <c r="G40" s="42" t="s">
        <v>361</v>
      </c>
      <c r="H40" s="43" t="s">
        <v>2408</v>
      </c>
    </row>
    <row r="41" spans="1:8" ht="22.5" customHeight="1">
      <c r="A41" s="37" t="s">
        <v>2404</v>
      </c>
      <c r="B41" s="38" t="s">
        <v>358</v>
      </c>
      <c r="C41" s="47"/>
      <c r="D41" s="66" t="s">
        <v>2409</v>
      </c>
      <c r="E41" s="41" t="s">
        <v>367</v>
      </c>
      <c r="F41" s="42" t="s">
        <v>368</v>
      </c>
      <c r="G41" s="42" t="s">
        <v>361</v>
      </c>
      <c r="H41" s="43" t="s">
        <v>369</v>
      </c>
    </row>
    <row r="42" spans="1:8" ht="22.5" customHeight="1">
      <c r="A42" s="37" t="s">
        <v>2404</v>
      </c>
      <c r="B42" s="38" t="s">
        <v>358</v>
      </c>
      <c r="C42" s="47"/>
      <c r="D42" s="48" t="s">
        <v>2410</v>
      </c>
      <c r="E42" s="55" t="s">
        <v>390</v>
      </c>
      <c r="F42" s="39"/>
      <c r="G42" s="42" t="s">
        <v>361</v>
      </c>
      <c r="H42" s="43" t="s">
        <v>2411</v>
      </c>
    </row>
    <row r="43" spans="1:8" ht="35.9" customHeight="1">
      <c r="A43" s="37" t="s">
        <v>2404</v>
      </c>
      <c r="B43" s="38" t="s">
        <v>362</v>
      </c>
      <c r="C43" s="47"/>
      <c r="D43" s="66" t="s">
        <v>2412</v>
      </c>
      <c r="E43" s="41" t="s">
        <v>367</v>
      </c>
      <c r="F43" s="42" t="s">
        <v>368</v>
      </c>
      <c r="G43" s="42" t="s">
        <v>361</v>
      </c>
      <c r="H43" s="43" t="s">
        <v>2413</v>
      </c>
    </row>
    <row r="44" spans="1:8" ht="20">
      <c r="A44" s="37" t="s">
        <v>2404</v>
      </c>
      <c r="B44" s="38" t="s">
        <v>362</v>
      </c>
      <c r="C44" s="38"/>
      <c r="D44" s="46" t="s">
        <v>2414</v>
      </c>
      <c r="E44" s="41" t="s">
        <v>360</v>
      </c>
      <c r="F44" s="39"/>
      <c r="G44" s="42" t="s">
        <v>361</v>
      </c>
      <c r="H44" s="43" t="s">
        <v>2415</v>
      </c>
    </row>
    <row r="45" spans="1:8" ht="22.5" customHeight="1">
      <c r="A45" s="37" t="s">
        <v>2404</v>
      </c>
      <c r="B45" s="38" t="s">
        <v>364</v>
      </c>
      <c r="C45" s="47"/>
      <c r="D45" s="48" t="s">
        <v>2416</v>
      </c>
      <c r="E45" s="41" t="s">
        <v>360</v>
      </c>
      <c r="F45" s="41"/>
      <c r="G45" s="42" t="s">
        <v>361</v>
      </c>
      <c r="H45" s="43"/>
    </row>
    <row r="46" spans="1:8" ht="22.5" customHeight="1">
      <c r="A46" s="37" t="s">
        <v>2404</v>
      </c>
      <c r="B46" s="38" t="s">
        <v>364</v>
      </c>
      <c r="C46" s="47"/>
      <c r="D46" s="48" t="s">
        <v>2417</v>
      </c>
      <c r="E46" s="41" t="s">
        <v>360</v>
      </c>
      <c r="F46" s="39"/>
      <c r="G46" s="42" t="s">
        <v>361</v>
      </c>
      <c r="H46" s="43"/>
    </row>
    <row r="47" spans="1:8" ht="22.5" customHeight="1">
      <c r="A47" s="37" t="s">
        <v>2404</v>
      </c>
      <c r="B47" s="38" t="s">
        <v>405</v>
      </c>
      <c r="C47" s="39"/>
      <c r="D47" s="48" t="s">
        <v>2418</v>
      </c>
      <c r="E47" s="41" t="s">
        <v>360</v>
      </c>
      <c r="F47" s="39"/>
      <c r="G47" s="42" t="s">
        <v>361</v>
      </c>
      <c r="H47" s="43"/>
    </row>
    <row r="48" spans="1:8" ht="22.5" customHeight="1">
      <c r="A48" s="37" t="s">
        <v>2419</v>
      </c>
      <c r="B48" s="38" t="s">
        <v>358</v>
      </c>
      <c r="C48" s="47"/>
      <c r="D48" s="48" t="s">
        <v>2420</v>
      </c>
      <c r="E48" s="41" t="s">
        <v>387</v>
      </c>
      <c r="F48" s="41"/>
      <c r="G48" s="42" t="s">
        <v>361</v>
      </c>
      <c r="H48" s="43" t="s">
        <v>2421</v>
      </c>
    </row>
    <row r="49" spans="1:8" ht="22.5" customHeight="1">
      <c r="A49" s="37" t="s">
        <v>2419</v>
      </c>
      <c r="B49" s="38" t="s">
        <v>358</v>
      </c>
      <c r="C49" s="47"/>
      <c r="D49" s="48" t="s">
        <v>2422</v>
      </c>
      <c r="E49" s="41" t="s">
        <v>2330</v>
      </c>
      <c r="F49" s="41"/>
      <c r="G49" s="42" t="s">
        <v>361</v>
      </c>
      <c r="H49" s="43" t="s">
        <v>2423</v>
      </c>
    </row>
    <row r="50" spans="1:8" ht="22.5" customHeight="1">
      <c r="A50" s="37" t="s">
        <v>2419</v>
      </c>
      <c r="B50" s="38" t="s">
        <v>362</v>
      </c>
      <c r="C50" s="47"/>
      <c r="D50" s="48" t="s">
        <v>2424</v>
      </c>
      <c r="E50" s="41" t="s">
        <v>360</v>
      </c>
      <c r="F50" s="39"/>
      <c r="G50" s="42" t="s">
        <v>361</v>
      </c>
      <c r="H50" s="43"/>
    </row>
    <row r="51" spans="1:8" ht="22.5" customHeight="1">
      <c r="A51" s="37" t="s">
        <v>2419</v>
      </c>
      <c r="B51" s="38" t="s">
        <v>364</v>
      </c>
      <c r="C51" s="47"/>
      <c r="D51" s="48" t="s">
        <v>2425</v>
      </c>
      <c r="E51" s="41" t="s">
        <v>360</v>
      </c>
      <c r="F51" s="41"/>
      <c r="G51" s="42" t="s">
        <v>361</v>
      </c>
      <c r="H51" s="43"/>
    </row>
    <row r="52" spans="1:8" ht="22.5" customHeight="1">
      <c r="A52" s="37" t="s">
        <v>2419</v>
      </c>
      <c r="B52" s="38" t="s">
        <v>405</v>
      </c>
      <c r="C52" s="38"/>
      <c r="D52" s="46" t="s">
        <v>2426</v>
      </c>
      <c r="E52" s="41" t="s">
        <v>360</v>
      </c>
      <c r="F52" s="39"/>
      <c r="G52" s="42" t="s">
        <v>361</v>
      </c>
      <c r="H52" s="43"/>
    </row>
    <row r="53" spans="1:8" ht="22.5" customHeight="1">
      <c r="A53" s="37" t="s">
        <v>2427</v>
      </c>
      <c r="B53" s="38" t="s">
        <v>358</v>
      </c>
      <c r="C53" s="39"/>
      <c r="D53" s="48" t="s">
        <v>2428</v>
      </c>
      <c r="E53" s="41" t="s">
        <v>493</v>
      </c>
      <c r="F53" s="41"/>
      <c r="G53" s="42" t="s">
        <v>361</v>
      </c>
      <c r="H53" s="43"/>
    </row>
    <row r="54" spans="1:8" ht="22.5" customHeight="1">
      <c r="A54" s="37" t="s">
        <v>2427</v>
      </c>
      <c r="B54" s="64" t="s">
        <v>362</v>
      </c>
      <c r="C54" s="39"/>
      <c r="D54" s="66" t="s">
        <v>2429</v>
      </c>
      <c r="E54" s="41" t="s">
        <v>493</v>
      </c>
      <c r="F54" s="41"/>
      <c r="G54" s="42" t="s">
        <v>361</v>
      </c>
      <c r="H54" s="43"/>
    </row>
    <row r="55" spans="1:8" ht="22.5" customHeight="1">
      <c r="A55" s="37" t="s">
        <v>2427</v>
      </c>
      <c r="B55" s="64" t="s">
        <v>364</v>
      </c>
      <c r="C55" s="47"/>
      <c r="D55" s="48" t="s">
        <v>2430</v>
      </c>
      <c r="E55" s="41" t="s">
        <v>493</v>
      </c>
      <c r="F55" s="41"/>
      <c r="G55" s="42" t="s">
        <v>361</v>
      </c>
      <c r="H55" s="43"/>
    </row>
    <row r="56" spans="1:8" ht="22.5" customHeight="1">
      <c r="A56" s="37" t="s">
        <v>2431</v>
      </c>
      <c r="B56" s="38" t="s">
        <v>358</v>
      </c>
      <c r="C56" s="39"/>
      <c r="D56" s="48" t="s">
        <v>2432</v>
      </c>
      <c r="E56" s="41" t="s">
        <v>360</v>
      </c>
      <c r="F56" s="41"/>
      <c r="G56" s="42" t="s">
        <v>361</v>
      </c>
      <c r="H56" s="43"/>
    </row>
    <row r="57" spans="1:8" ht="22.5" customHeight="1">
      <c r="A57" s="37" t="s">
        <v>2431</v>
      </c>
      <c r="B57" s="38" t="s">
        <v>362</v>
      </c>
      <c r="C57" s="39"/>
      <c r="D57" s="48" t="s">
        <v>2433</v>
      </c>
      <c r="E57" s="41" t="s">
        <v>360</v>
      </c>
      <c r="F57" s="41"/>
      <c r="G57" s="42" t="s">
        <v>361</v>
      </c>
      <c r="H57" s="43"/>
    </row>
    <row r="58" spans="1:8" ht="22.5" customHeight="1">
      <c r="A58" s="37" t="s">
        <v>2434</v>
      </c>
      <c r="B58" s="38" t="s">
        <v>358</v>
      </c>
      <c r="C58" s="39"/>
      <c r="D58" s="66" t="s">
        <v>2435</v>
      </c>
      <c r="E58" s="41" t="s">
        <v>2330</v>
      </c>
      <c r="F58" s="41"/>
      <c r="G58" s="42" t="s">
        <v>361</v>
      </c>
      <c r="H58" s="43" t="s">
        <v>1543</v>
      </c>
    </row>
    <row r="59" spans="1:8" ht="22.5" customHeight="1">
      <c r="A59" s="37" t="s">
        <v>2434</v>
      </c>
      <c r="B59" s="38" t="s">
        <v>362</v>
      </c>
      <c r="C59" s="39"/>
      <c r="D59" s="48" t="s">
        <v>2436</v>
      </c>
      <c r="E59" s="41" t="s">
        <v>493</v>
      </c>
      <c r="F59" s="81"/>
      <c r="G59" s="42" t="s">
        <v>361</v>
      </c>
      <c r="H59" s="43"/>
    </row>
    <row r="60" spans="1:8" ht="22.5" customHeight="1">
      <c r="A60" s="37" t="s">
        <v>2434</v>
      </c>
      <c r="B60" s="38" t="s">
        <v>364</v>
      </c>
      <c r="C60" s="39"/>
      <c r="D60" s="48" t="s">
        <v>2437</v>
      </c>
      <c r="E60" s="41" t="s">
        <v>493</v>
      </c>
      <c r="F60" s="44"/>
      <c r="G60" s="42" t="s">
        <v>361</v>
      </c>
      <c r="H60" s="43"/>
    </row>
    <row r="61" spans="1:8" ht="22.5" customHeight="1">
      <c r="A61" s="37" t="s">
        <v>2438</v>
      </c>
      <c r="B61" s="38" t="s">
        <v>358</v>
      </c>
      <c r="C61" s="39"/>
      <c r="D61" s="48" t="s">
        <v>2439</v>
      </c>
      <c r="E61" s="41" t="s">
        <v>390</v>
      </c>
      <c r="F61" s="41"/>
      <c r="G61" s="42" t="s">
        <v>361</v>
      </c>
      <c r="H61" s="43" t="s">
        <v>1578</v>
      </c>
    </row>
    <row r="62" spans="1:8" ht="22.5" customHeight="1">
      <c r="A62" s="37" t="s">
        <v>2438</v>
      </c>
      <c r="B62" s="38" t="s">
        <v>358</v>
      </c>
      <c r="C62" s="39"/>
      <c r="D62" s="48" t="s">
        <v>2440</v>
      </c>
      <c r="E62" s="41" t="s">
        <v>2441</v>
      </c>
      <c r="F62" s="41"/>
      <c r="G62" s="42" t="s">
        <v>361</v>
      </c>
      <c r="H62" s="43" t="s">
        <v>1543</v>
      </c>
    </row>
    <row r="63" spans="1:8" ht="22.5" customHeight="1">
      <c r="A63" s="37" t="s">
        <v>2438</v>
      </c>
      <c r="B63" s="38" t="s">
        <v>362</v>
      </c>
      <c r="C63" s="39"/>
      <c r="D63" s="48" t="s">
        <v>2442</v>
      </c>
      <c r="E63" s="41" t="s">
        <v>360</v>
      </c>
      <c r="F63" s="41"/>
      <c r="G63" s="42" t="s">
        <v>361</v>
      </c>
      <c r="H63" s="43"/>
    </row>
    <row r="64" spans="1:8" ht="22.5" customHeight="1">
      <c r="A64" s="63" t="s">
        <v>2443</v>
      </c>
      <c r="B64" s="64" t="s">
        <v>358</v>
      </c>
      <c r="C64" s="67"/>
      <c r="D64" s="66" t="s">
        <v>2444</v>
      </c>
      <c r="E64" s="55" t="s">
        <v>2445</v>
      </c>
      <c r="F64" s="55"/>
      <c r="G64" s="42" t="s">
        <v>361</v>
      </c>
      <c r="H64" s="43" t="s">
        <v>2446</v>
      </c>
    </row>
    <row r="65" spans="1:8" ht="34.5" customHeight="1">
      <c r="A65" s="63" t="s">
        <v>2443</v>
      </c>
      <c r="B65" s="64" t="s">
        <v>358</v>
      </c>
      <c r="C65" s="67"/>
      <c r="D65" s="66" t="s">
        <v>2447</v>
      </c>
      <c r="E65" s="55" t="s">
        <v>390</v>
      </c>
      <c r="F65" s="55"/>
      <c r="G65" s="42" t="s">
        <v>361</v>
      </c>
      <c r="H65" s="43" t="s">
        <v>2448</v>
      </c>
    </row>
    <row r="66" spans="1:8" ht="22.5" customHeight="1">
      <c r="A66" s="63" t="s">
        <v>2443</v>
      </c>
      <c r="B66" s="64" t="s">
        <v>358</v>
      </c>
      <c r="C66" s="67"/>
      <c r="D66" s="66" t="s">
        <v>2449</v>
      </c>
      <c r="E66" s="55" t="s">
        <v>2330</v>
      </c>
      <c r="F66" s="55"/>
      <c r="G66" s="42" t="s">
        <v>361</v>
      </c>
      <c r="H66" s="43" t="s">
        <v>2450</v>
      </c>
    </row>
    <row r="67" spans="1:8" ht="22.5" customHeight="1">
      <c r="A67" s="63" t="s">
        <v>2443</v>
      </c>
      <c r="B67" s="64" t="s">
        <v>362</v>
      </c>
      <c r="C67" s="67"/>
      <c r="D67" s="66" t="s">
        <v>2451</v>
      </c>
      <c r="E67" s="55" t="s">
        <v>2445</v>
      </c>
      <c r="F67" s="55"/>
      <c r="G67" s="42" t="s">
        <v>361</v>
      </c>
      <c r="H67" s="43" t="s">
        <v>2452</v>
      </c>
    </row>
    <row r="68" spans="1:8" ht="22.5" customHeight="1">
      <c r="A68" s="63" t="s">
        <v>2443</v>
      </c>
      <c r="B68" s="64" t="s">
        <v>362</v>
      </c>
      <c r="C68" s="68"/>
      <c r="D68" s="66" t="s">
        <v>2453</v>
      </c>
      <c r="E68" s="55" t="s">
        <v>390</v>
      </c>
      <c r="F68" s="55"/>
      <c r="G68" s="42" t="s">
        <v>361</v>
      </c>
      <c r="H68" s="43" t="s">
        <v>2454</v>
      </c>
    </row>
    <row r="69" spans="1:8" ht="22.5" customHeight="1">
      <c r="A69" s="63" t="s">
        <v>2443</v>
      </c>
      <c r="B69" s="64" t="s">
        <v>362</v>
      </c>
      <c r="C69" s="68"/>
      <c r="D69" s="66" t="s">
        <v>2455</v>
      </c>
      <c r="E69" s="55" t="s">
        <v>2330</v>
      </c>
      <c r="F69" s="55"/>
      <c r="G69" s="42" t="s">
        <v>361</v>
      </c>
      <c r="H69" s="43" t="s">
        <v>2454</v>
      </c>
    </row>
    <row r="70" spans="1:8" ht="22.5" customHeight="1">
      <c r="A70" s="63" t="s">
        <v>2443</v>
      </c>
      <c r="B70" s="64" t="s">
        <v>364</v>
      </c>
      <c r="C70" s="67"/>
      <c r="D70" s="66" t="s">
        <v>2456</v>
      </c>
      <c r="E70" s="55" t="s">
        <v>2445</v>
      </c>
      <c r="F70" s="55"/>
      <c r="G70" s="42" t="s">
        <v>361</v>
      </c>
      <c r="H70" s="43" t="s">
        <v>2457</v>
      </c>
    </row>
    <row r="71" spans="1:8" ht="22.5" customHeight="1">
      <c r="A71" s="63" t="s">
        <v>2443</v>
      </c>
      <c r="B71" s="64" t="s">
        <v>364</v>
      </c>
      <c r="C71" s="68"/>
      <c r="D71" s="66" t="s">
        <v>2458</v>
      </c>
      <c r="E71" s="55" t="s">
        <v>390</v>
      </c>
      <c r="F71" s="55"/>
      <c r="G71" s="42" t="s">
        <v>361</v>
      </c>
      <c r="H71" s="43" t="s">
        <v>2459</v>
      </c>
    </row>
    <row r="72" spans="1:8" ht="22.5" customHeight="1">
      <c r="A72" s="63" t="s">
        <v>2443</v>
      </c>
      <c r="B72" s="64" t="s">
        <v>364</v>
      </c>
      <c r="C72" s="68"/>
      <c r="D72" s="66" t="s">
        <v>2460</v>
      </c>
      <c r="E72" s="55" t="s">
        <v>2330</v>
      </c>
      <c r="F72" s="55"/>
      <c r="G72" s="42" t="s">
        <v>361</v>
      </c>
      <c r="H72" s="43" t="s">
        <v>2461</v>
      </c>
    </row>
    <row r="73" spans="1:8" ht="34.5" customHeight="1">
      <c r="A73" s="63" t="s">
        <v>2443</v>
      </c>
      <c r="B73" s="64" t="s">
        <v>364</v>
      </c>
      <c r="C73" s="68"/>
      <c r="D73" s="66" t="s">
        <v>2462</v>
      </c>
      <c r="E73" s="55" t="s">
        <v>360</v>
      </c>
      <c r="F73" s="55"/>
      <c r="G73" s="42" t="s">
        <v>361</v>
      </c>
      <c r="H73" s="43"/>
    </row>
    <row r="74" spans="1:8" ht="22.5" customHeight="1">
      <c r="A74" s="63" t="s">
        <v>2443</v>
      </c>
      <c r="B74" s="64" t="s">
        <v>405</v>
      </c>
      <c r="C74" s="68"/>
      <c r="D74" s="66" t="s">
        <v>2463</v>
      </c>
      <c r="E74" s="55" t="s">
        <v>390</v>
      </c>
      <c r="F74" s="55"/>
      <c r="G74" s="42" t="s">
        <v>361</v>
      </c>
      <c r="H74" s="43" t="s">
        <v>2448</v>
      </c>
    </row>
    <row r="75" spans="1:8" ht="22.5" customHeight="1">
      <c r="A75" s="63" t="s">
        <v>2443</v>
      </c>
      <c r="B75" s="64" t="s">
        <v>405</v>
      </c>
      <c r="C75" s="68"/>
      <c r="D75" s="66" t="s">
        <v>2464</v>
      </c>
      <c r="E75" s="55" t="s">
        <v>2330</v>
      </c>
      <c r="F75" s="55"/>
      <c r="G75" s="42" t="s">
        <v>361</v>
      </c>
      <c r="H75" s="43" t="s">
        <v>2450</v>
      </c>
    </row>
    <row r="76" spans="1:8" ht="22.5" customHeight="1">
      <c r="A76" s="63" t="s">
        <v>2443</v>
      </c>
      <c r="B76" s="64" t="s">
        <v>408</v>
      </c>
      <c r="C76" s="68"/>
      <c r="D76" s="66" t="s">
        <v>2465</v>
      </c>
      <c r="E76" s="55" t="s">
        <v>390</v>
      </c>
      <c r="F76" s="55"/>
      <c r="G76" s="42" t="s">
        <v>361</v>
      </c>
      <c r="H76" s="43" t="s">
        <v>2454</v>
      </c>
    </row>
    <row r="77" spans="1:8" ht="22.5" customHeight="1">
      <c r="A77" s="63" t="s">
        <v>2443</v>
      </c>
      <c r="B77" s="64" t="s">
        <v>408</v>
      </c>
      <c r="C77" s="68"/>
      <c r="D77" s="66" t="s">
        <v>2466</v>
      </c>
      <c r="E77" s="55" t="s">
        <v>2330</v>
      </c>
      <c r="F77" s="55"/>
      <c r="G77" s="42" t="s">
        <v>361</v>
      </c>
      <c r="H77" s="43" t="s">
        <v>2454</v>
      </c>
    </row>
    <row r="78" spans="1:8" ht="22.5" customHeight="1">
      <c r="A78" s="37" t="s">
        <v>2467</v>
      </c>
      <c r="B78" s="38" t="s">
        <v>358</v>
      </c>
      <c r="C78" s="39"/>
      <c r="D78" s="48" t="s">
        <v>2468</v>
      </c>
      <c r="E78" s="41" t="s">
        <v>390</v>
      </c>
      <c r="F78" s="41"/>
      <c r="G78" s="42" t="s">
        <v>361</v>
      </c>
      <c r="H78" s="43" t="s">
        <v>1578</v>
      </c>
    </row>
    <row r="79" spans="1:8" ht="22.5" customHeight="1">
      <c r="A79" s="37" t="s">
        <v>2467</v>
      </c>
      <c r="B79" s="38" t="s">
        <v>358</v>
      </c>
      <c r="C79" s="39"/>
      <c r="D79" s="48" t="s">
        <v>2469</v>
      </c>
      <c r="E79" s="41" t="s">
        <v>493</v>
      </c>
      <c r="F79" s="41"/>
      <c r="G79" s="42" t="s">
        <v>361</v>
      </c>
      <c r="H79" s="43"/>
    </row>
    <row r="80" spans="1:8" ht="22.5" customHeight="1">
      <c r="A80" s="37" t="s">
        <v>2467</v>
      </c>
      <c r="B80" s="38" t="s">
        <v>362</v>
      </c>
      <c r="C80" s="47"/>
      <c r="D80" s="48" t="s">
        <v>2470</v>
      </c>
      <c r="E80" s="41" t="s">
        <v>390</v>
      </c>
      <c r="F80" s="41"/>
      <c r="G80" s="42" t="s">
        <v>361</v>
      </c>
      <c r="H80" s="43" t="s">
        <v>1578</v>
      </c>
    </row>
    <row r="81" spans="1:8" ht="33.75" customHeight="1">
      <c r="A81" s="37" t="s">
        <v>2467</v>
      </c>
      <c r="B81" s="38" t="s">
        <v>364</v>
      </c>
      <c r="C81" s="47"/>
      <c r="D81" s="48" t="s">
        <v>2471</v>
      </c>
      <c r="E81" s="41" t="s">
        <v>390</v>
      </c>
      <c r="F81" s="41"/>
      <c r="G81" s="42" t="s">
        <v>361</v>
      </c>
      <c r="H81" s="43" t="s">
        <v>1578</v>
      </c>
    </row>
    <row r="82" spans="1:8" ht="35.9" customHeight="1">
      <c r="A82" s="37" t="s">
        <v>2467</v>
      </c>
      <c r="B82" s="38" t="s">
        <v>405</v>
      </c>
      <c r="C82" s="47"/>
      <c r="D82" s="48" t="s">
        <v>2472</v>
      </c>
      <c r="E82" s="41" t="s">
        <v>493</v>
      </c>
      <c r="F82" s="39"/>
      <c r="G82" s="42" t="s">
        <v>361</v>
      </c>
      <c r="H82" s="43"/>
    </row>
    <row r="83" spans="1:8" ht="35.9" customHeight="1">
      <c r="A83" s="37" t="s">
        <v>2473</v>
      </c>
      <c r="B83" s="38" t="s">
        <v>358</v>
      </c>
      <c r="C83" s="39"/>
      <c r="D83" s="48" t="s">
        <v>2474</v>
      </c>
      <c r="E83" s="41" t="s">
        <v>390</v>
      </c>
      <c r="F83" s="41"/>
      <c r="G83" s="42" t="s">
        <v>361</v>
      </c>
      <c r="H83" s="43" t="s">
        <v>1578</v>
      </c>
    </row>
    <row r="84" spans="1:8" ht="35.9" customHeight="1">
      <c r="A84" s="37" t="s">
        <v>2473</v>
      </c>
      <c r="B84" s="38" t="s">
        <v>358</v>
      </c>
      <c r="C84" s="39"/>
      <c r="D84" s="48" t="s">
        <v>2475</v>
      </c>
      <c r="E84" s="41" t="s">
        <v>390</v>
      </c>
      <c r="F84" s="41"/>
      <c r="G84" s="42" t="s">
        <v>361</v>
      </c>
      <c r="H84" s="43" t="s">
        <v>1578</v>
      </c>
    </row>
    <row r="85" spans="1:8" ht="22.5" customHeight="1">
      <c r="A85" s="37" t="s">
        <v>2473</v>
      </c>
      <c r="B85" s="38" t="s">
        <v>362</v>
      </c>
      <c r="C85" s="47"/>
      <c r="D85" s="48" t="s">
        <v>2476</v>
      </c>
      <c r="E85" s="41" t="s">
        <v>493</v>
      </c>
      <c r="F85" s="39"/>
      <c r="G85" s="42" t="s">
        <v>361</v>
      </c>
      <c r="H85" s="43"/>
    </row>
    <row r="86" spans="1:8" ht="22.5" customHeight="1">
      <c r="A86" s="37" t="s">
        <v>2477</v>
      </c>
      <c r="B86" s="38" t="s">
        <v>358</v>
      </c>
      <c r="C86" s="52"/>
      <c r="D86" s="48" t="s">
        <v>2478</v>
      </c>
      <c r="E86" s="41" t="s">
        <v>493</v>
      </c>
      <c r="F86" s="41"/>
      <c r="G86" s="42" t="s">
        <v>361</v>
      </c>
      <c r="H86" s="43"/>
    </row>
    <row r="87" spans="1:8" ht="22.5" customHeight="1">
      <c r="A87" s="37" t="s">
        <v>2477</v>
      </c>
      <c r="B87" s="38" t="s">
        <v>358</v>
      </c>
      <c r="C87" s="52" t="s">
        <v>374</v>
      </c>
      <c r="D87" s="48" t="s">
        <v>2479</v>
      </c>
      <c r="E87" s="41" t="s">
        <v>367</v>
      </c>
      <c r="F87" s="42" t="s">
        <v>368</v>
      </c>
      <c r="G87" s="42" t="s">
        <v>361</v>
      </c>
      <c r="H87" s="43" t="s">
        <v>369</v>
      </c>
    </row>
    <row r="88" spans="1:8" ht="22.5" customHeight="1">
      <c r="A88" s="37" t="s">
        <v>2477</v>
      </c>
      <c r="B88" s="38" t="s">
        <v>358</v>
      </c>
      <c r="C88" s="52" t="s">
        <v>374</v>
      </c>
      <c r="D88" s="40" t="s">
        <v>2480</v>
      </c>
      <c r="E88" s="41" t="s">
        <v>399</v>
      </c>
      <c r="F88" s="39"/>
      <c r="G88" s="42" t="s">
        <v>361</v>
      </c>
      <c r="H88" s="43"/>
    </row>
    <row r="89" spans="1:8" ht="22.5" customHeight="1">
      <c r="A89" s="37" t="s">
        <v>2477</v>
      </c>
      <c r="B89" s="38" t="s">
        <v>358</v>
      </c>
      <c r="C89" s="52" t="s">
        <v>376</v>
      </c>
      <c r="D89" s="48" t="s">
        <v>2481</v>
      </c>
      <c r="E89" s="41" t="s">
        <v>493</v>
      </c>
      <c r="F89" s="39"/>
      <c r="G89" s="42" t="s">
        <v>361</v>
      </c>
      <c r="H89" s="43"/>
    </row>
    <row r="90" spans="1:8" ht="22.5" customHeight="1">
      <c r="A90" s="37" t="s">
        <v>2477</v>
      </c>
      <c r="B90" s="38" t="s">
        <v>358</v>
      </c>
      <c r="C90" s="52" t="s">
        <v>376</v>
      </c>
      <c r="D90" s="40" t="s">
        <v>2482</v>
      </c>
      <c r="E90" s="41" t="s">
        <v>399</v>
      </c>
      <c r="F90" s="39"/>
      <c r="G90" s="42" t="s">
        <v>361</v>
      </c>
      <c r="H90" s="43"/>
    </row>
    <row r="91" spans="1:8" ht="22.5" customHeight="1">
      <c r="A91" s="37" t="s">
        <v>2477</v>
      </c>
      <c r="B91" s="38" t="s">
        <v>358</v>
      </c>
      <c r="C91" s="52" t="s">
        <v>378</v>
      </c>
      <c r="D91" s="46" t="s">
        <v>2483</v>
      </c>
      <c r="E91" s="41" t="s">
        <v>493</v>
      </c>
      <c r="F91" s="39"/>
      <c r="G91" s="42" t="s">
        <v>361</v>
      </c>
      <c r="H91" s="43"/>
    </row>
    <row r="92" spans="1:8" ht="22.5" customHeight="1">
      <c r="A92" s="37" t="s">
        <v>2477</v>
      </c>
      <c r="B92" s="38" t="s">
        <v>358</v>
      </c>
      <c r="C92" s="38" t="s">
        <v>382</v>
      </c>
      <c r="D92" s="46" t="s">
        <v>2484</v>
      </c>
      <c r="E92" s="41" t="s">
        <v>493</v>
      </c>
      <c r="F92" s="39"/>
      <c r="G92" s="42" t="s">
        <v>361</v>
      </c>
      <c r="H92" s="43"/>
    </row>
    <row r="93" spans="1:8" ht="22.5" customHeight="1">
      <c r="A93" s="37" t="s">
        <v>2485</v>
      </c>
      <c r="B93" s="38" t="s">
        <v>358</v>
      </c>
      <c r="C93" s="52"/>
      <c r="D93" s="48" t="s">
        <v>2486</v>
      </c>
      <c r="E93" s="41" t="s">
        <v>493</v>
      </c>
      <c r="F93" s="39"/>
      <c r="G93" s="42" t="s">
        <v>361</v>
      </c>
      <c r="H93" s="43"/>
    </row>
    <row r="94" spans="1:8" ht="22.5" customHeight="1">
      <c r="A94" s="37" t="s">
        <v>2485</v>
      </c>
      <c r="B94" s="38" t="s">
        <v>358</v>
      </c>
      <c r="C94" s="52" t="s">
        <v>374</v>
      </c>
      <c r="D94" s="48" t="s">
        <v>2487</v>
      </c>
      <c r="E94" s="41" t="s">
        <v>493</v>
      </c>
      <c r="F94" s="39"/>
      <c r="G94" s="42" t="s">
        <v>361</v>
      </c>
      <c r="H94" s="43"/>
    </row>
    <row r="95" spans="1:8" ht="22.5" customHeight="1">
      <c r="A95" s="37" t="s">
        <v>2485</v>
      </c>
      <c r="B95" s="38" t="s">
        <v>358</v>
      </c>
      <c r="C95" s="52" t="s">
        <v>376</v>
      </c>
      <c r="D95" s="48" t="s">
        <v>2488</v>
      </c>
      <c r="E95" s="41" t="s">
        <v>493</v>
      </c>
      <c r="F95" s="39"/>
      <c r="G95" s="42" t="s">
        <v>361</v>
      </c>
      <c r="H95" s="43"/>
    </row>
    <row r="96" spans="1:8" ht="22.5" customHeight="1">
      <c r="A96" s="37" t="s">
        <v>2485</v>
      </c>
      <c r="B96" s="38" t="s">
        <v>358</v>
      </c>
      <c r="C96" s="52" t="s">
        <v>378</v>
      </c>
      <c r="D96" s="48" t="s">
        <v>2489</v>
      </c>
      <c r="E96" s="41" t="s">
        <v>493</v>
      </c>
      <c r="F96" s="39"/>
      <c r="G96" s="42" t="s">
        <v>361</v>
      </c>
      <c r="H96" s="43"/>
    </row>
    <row r="97" spans="1:8" ht="22.5" customHeight="1">
      <c r="A97" s="37" t="s">
        <v>2485</v>
      </c>
      <c r="B97" s="38" t="s">
        <v>358</v>
      </c>
      <c r="C97" s="52" t="s">
        <v>382</v>
      </c>
      <c r="D97" s="66" t="s">
        <v>2490</v>
      </c>
      <c r="E97" s="41" t="s">
        <v>493</v>
      </c>
      <c r="F97" s="39"/>
      <c r="G97" s="42" t="s">
        <v>361</v>
      </c>
      <c r="H97" s="43"/>
    </row>
    <row r="98" spans="1:8" ht="20">
      <c r="A98" s="37" t="s">
        <v>2485</v>
      </c>
      <c r="B98" s="38" t="s">
        <v>362</v>
      </c>
      <c r="C98" s="39"/>
      <c r="D98" s="48" t="s">
        <v>2491</v>
      </c>
      <c r="E98" s="41" t="s">
        <v>493</v>
      </c>
      <c r="F98" s="39"/>
      <c r="G98" s="42" t="s">
        <v>361</v>
      </c>
      <c r="H98" s="43"/>
    </row>
    <row r="99" spans="1:8" ht="35.9" customHeight="1">
      <c r="A99" s="37" t="s">
        <v>2485</v>
      </c>
      <c r="B99" s="38" t="s">
        <v>364</v>
      </c>
      <c r="C99" s="39"/>
      <c r="D99" s="46" t="s">
        <v>2492</v>
      </c>
      <c r="E99" s="41" t="s">
        <v>493</v>
      </c>
      <c r="F99" s="39"/>
      <c r="G99" s="42" t="s">
        <v>361</v>
      </c>
      <c r="H99" s="43"/>
    </row>
    <row r="100" spans="1:8" ht="22.5" customHeight="1">
      <c r="A100" s="37" t="s">
        <v>2493</v>
      </c>
      <c r="B100" s="38" t="s">
        <v>358</v>
      </c>
      <c r="C100" s="52"/>
      <c r="D100" s="48" t="s">
        <v>2494</v>
      </c>
      <c r="E100" s="41" t="s">
        <v>493</v>
      </c>
      <c r="F100" s="41"/>
      <c r="G100" s="42" t="s">
        <v>361</v>
      </c>
      <c r="H100" s="43"/>
    </row>
    <row r="101" spans="1:8" ht="22.5" customHeight="1">
      <c r="A101" s="37" t="s">
        <v>2493</v>
      </c>
      <c r="B101" s="38" t="s">
        <v>358</v>
      </c>
      <c r="C101" s="52" t="s">
        <v>374</v>
      </c>
      <c r="D101" s="48" t="s">
        <v>2495</v>
      </c>
      <c r="E101" s="41" t="s">
        <v>493</v>
      </c>
      <c r="F101" s="41"/>
      <c r="G101" s="42" t="s">
        <v>361</v>
      </c>
      <c r="H101" s="43"/>
    </row>
    <row r="102" spans="1:8" ht="22.5" customHeight="1">
      <c r="A102" s="37" t="s">
        <v>2493</v>
      </c>
      <c r="B102" s="38" t="s">
        <v>358</v>
      </c>
      <c r="C102" s="52" t="s">
        <v>376</v>
      </c>
      <c r="D102" s="48" t="s">
        <v>2496</v>
      </c>
      <c r="E102" s="41" t="s">
        <v>493</v>
      </c>
      <c r="F102" s="81"/>
      <c r="G102" s="42" t="s">
        <v>361</v>
      </c>
      <c r="H102" s="43"/>
    </row>
    <row r="103" spans="1:8" ht="22.5" customHeight="1">
      <c r="A103" s="37" t="s">
        <v>2493</v>
      </c>
      <c r="B103" s="38" t="s">
        <v>358</v>
      </c>
      <c r="C103" s="52" t="s">
        <v>378</v>
      </c>
      <c r="D103" s="48" t="s">
        <v>2497</v>
      </c>
      <c r="E103" s="41" t="s">
        <v>493</v>
      </c>
      <c r="F103" s="44"/>
      <c r="G103" s="42" t="s">
        <v>361</v>
      </c>
      <c r="H103" s="43"/>
    </row>
    <row r="104" spans="1:8" ht="35.9" customHeight="1">
      <c r="A104" s="37" t="s">
        <v>2498</v>
      </c>
      <c r="B104" s="38" t="s">
        <v>358</v>
      </c>
      <c r="C104" s="39"/>
      <c r="D104" s="48" t="s">
        <v>2499</v>
      </c>
      <c r="E104" s="41" t="s">
        <v>2500</v>
      </c>
      <c r="F104" s="41" t="s">
        <v>434</v>
      </c>
      <c r="G104" s="42" t="s">
        <v>361</v>
      </c>
      <c r="H104" s="43" t="s">
        <v>2501</v>
      </c>
    </row>
    <row r="105" spans="1:8" ht="22.5" customHeight="1">
      <c r="A105" s="37" t="s">
        <v>2498</v>
      </c>
      <c r="B105" s="38" t="s">
        <v>358</v>
      </c>
      <c r="C105" s="39"/>
      <c r="D105" s="48" t="s">
        <v>2502</v>
      </c>
      <c r="E105" s="41" t="s">
        <v>387</v>
      </c>
      <c r="F105" s="41"/>
      <c r="G105" s="42" t="s">
        <v>361</v>
      </c>
      <c r="H105" s="43" t="s">
        <v>2503</v>
      </c>
    </row>
    <row r="106" spans="1:8" ht="22.5" customHeight="1">
      <c r="A106" s="37" t="s">
        <v>2498</v>
      </c>
      <c r="B106" s="38" t="s">
        <v>362</v>
      </c>
      <c r="C106" s="52" t="s">
        <v>374</v>
      </c>
      <c r="D106" s="48" t="s">
        <v>2504</v>
      </c>
      <c r="E106" s="41" t="s">
        <v>493</v>
      </c>
      <c r="F106" s="41"/>
      <c r="G106" s="42" t="s">
        <v>361</v>
      </c>
      <c r="H106" s="43" t="s">
        <v>2505</v>
      </c>
    </row>
    <row r="107" spans="1:8" ht="22.5" customHeight="1">
      <c r="A107" s="37" t="s">
        <v>2498</v>
      </c>
      <c r="B107" s="38" t="s">
        <v>362</v>
      </c>
      <c r="C107" s="52" t="s">
        <v>376</v>
      </c>
      <c r="D107" s="48" t="s">
        <v>2506</v>
      </c>
      <c r="E107" s="41" t="s">
        <v>493</v>
      </c>
      <c r="F107" s="41"/>
      <c r="G107" s="42" t="s">
        <v>361</v>
      </c>
      <c r="H107" s="43" t="s">
        <v>2505</v>
      </c>
    </row>
    <row r="108" spans="1:8" ht="22.5" customHeight="1">
      <c r="A108" s="37" t="s">
        <v>2498</v>
      </c>
      <c r="B108" s="38" t="s">
        <v>362</v>
      </c>
      <c r="C108" s="52" t="s">
        <v>378</v>
      </c>
      <c r="D108" s="48" t="s">
        <v>2507</v>
      </c>
      <c r="E108" s="41" t="s">
        <v>390</v>
      </c>
      <c r="F108" s="41"/>
      <c r="G108" s="42" t="s">
        <v>361</v>
      </c>
      <c r="H108" s="43" t="s">
        <v>2508</v>
      </c>
    </row>
    <row r="109" spans="1:8" ht="22.5" customHeight="1">
      <c r="A109" s="37" t="s">
        <v>2498</v>
      </c>
      <c r="B109" s="38" t="s">
        <v>362</v>
      </c>
      <c r="C109" s="52" t="s">
        <v>378</v>
      </c>
      <c r="D109" s="48" t="s">
        <v>2509</v>
      </c>
      <c r="E109" s="41" t="s">
        <v>493</v>
      </c>
      <c r="F109" s="41"/>
      <c r="G109" s="42" t="s">
        <v>361</v>
      </c>
      <c r="H109" s="43" t="s">
        <v>2505</v>
      </c>
    </row>
    <row r="110" spans="1:8" ht="22.5" customHeight="1">
      <c r="A110" s="37" t="s">
        <v>2498</v>
      </c>
      <c r="B110" s="38" t="s">
        <v>362</v>
      </c>
      <c r="C110" s="52" t="s">
        <v>382</v>
      </c>
      <c r="D110" s="48" t="s">
        <v>2510</v>
      </c>
      <c r="E110" s="41" t="s">
        <v>2363</v>
      </c>
      <c r="F110" s="39"/>
      <c r="G110" s="41" t="s">
        <v>2315</v>
      </c>
      <c r="H110" s="43" t="s">
        <v>2508</v>
      </c>
    </row>
    <row r="111" spans="1:8" ht="22.5" customHeight="1">
      <c r="A111" s="37" t="s">
        <v>2498</v>
      </c>
      <c r="B111" s="38" t="s">
        <v>362</v>
      </c>
      <c r="C111" s="52" t="s">
        <v>740</v>
      </c>
      <c r="D111" s="48" t="s">
        <v>2511</v>
      </c>
      <c r="E111" s="49" t="s">
        <v>2363</v>
      </c>
      <c r="F111" s="39"/>
      <c r="G111" s="41" t="s">
        <v>2315</v>
      </c>
      <c r="H111" s="43" t="s">
        <v>2508</v>
      </c>
    </row>
    <row r="112" spans="1:8" ht="22.5" customHeight="1">
      <c r="A112" s="37" t="s">
        <v>2498</v>
      </c>
      <c r="B112" s="38" t="s">
        <v>362</v>
      </c>
      <c r="C112" s="52" t="s">
        <v>746</v>
      </c>
      <c r="D112" s="48" t="s">
        <v>2512</v>
      </c>
      <c r="E112" s="49" t="s">
        <v>2363</v>
      </c>
      <c r="F112" s="39"/>
      <c r="G112" s="41" t="s">
        <v>2315</v>
      </c>
      <c r="H112" s="43" t="s">
        <v>2508</v>
      </c>
    </row>
    <row r="113" spans="1:8" ht="22.5" customHeight="1">
      <c r="A113" s="37" t="s">
        <v>2498</v>
      </c>
      <c r="B113" s="38" t="s">
        <v>362</v>
      </c>
      <c r="C113" s="52" t="s">
        <v>1033</v>
      </c>
      <c r="D113" s="48" t="s">
        <v>2513</v>
      </c>
      <c r="E113" s="49" t="s">
        <v>2363</v>
      </c>
      <c r="F113" s="39"/>
      <c r="G113" s="41" t="s">
        <v>2315</v>
      </c>
      <c r="H113" s="43" t="s">
        <v>2508</v>
      </c>
    </row>
    <row r="114" spans="1:8" ht="22.5" customHeight="1">
      <c r="A114" s="37" t="s">
        <v>2498</v>
      </c>
      <c r="B114" s="38" t="s">
        <v>362</v>
      </c>
      <c r="C114" s="52" t="s">
        <v>1040</v>
      </c>
      <c r="D114" s="48" t="s">
        <v>2514</v>
      </c>
      <c r="E114" s="49" t="s">
        <v>2363</v>
      </c>
      <c r="F114" s="39"/>
      <c r="G114" s="41" t="s">
        <v>2315</v>
      </c>
      <c r="H114" s="43" t="s">
        <v>2508</v>
      </c>
    </row>
    <row r="115" spans="1:8" ht="22.5" customHeight="1">
      <c r="A115" s="37" t="s">
        <v>2498</v>
      </c>
      <c r="B115" s="38" t="s">
        <v>362</v>
      </c>
      <c r="C115" s="52" t="s">
        <v>2515</v>
      </c>
      <c r="D115" s="48" t="s">
        <v>2516</v>
      </c>
      <c r="E115" s="49" t="s">
        <v>2363</v>
      </c>
      <c r="F115" s="39"/>
      <c r="G115" s="41" t="s">
        <v>2315</v>
      </c>
      <c r="H115" s="43" t="s">
        <v>2508</v>
      </c>
    </row>
    <row r="116" spans="1:8" ht="35.9" customHeight="1">
      <c r="A116" s="37" t="s">
        <v>2498</v>
      </c>
      <c r="B116" s="38" t="s">
        <v>362</v>
      </c>
      <c r="C116" s="52" t="s">
        <v>2517</v>
      </c>
      <c r="D116" s="48" t="s">
        <v>2518</v>
      </c>
      <c r="E116" s="49" t="s">
        <v>493</v>
      </c>
      <c r="F116" s="39"/>
      <c r="G116" s="42" t="s">
        <v>361</v>
      </c>
      <c r="H116" s="43"/>
    </row>
    <row r="117" spans="1:8" ht="22.5" customHeight="1">
      <c r="A117" s="37" t="s">
        <v>2498</v>
      </c>
      <c r="B117" s="38" t="s">
        <v>364</v>
      </c>
      <c r="C117" s="47"/>
      <c r="D117" s="48" t="s">
        <v>2519</v>
      </c>
      <c r="E117" s="49" t="s">
        <v>371</v>
      </c>
      <c r="F117" s="39"/>
      <c r="G117" s="42" t="s">
        <v>361</v>
      </c>
      <c r="H117" s="43"/>
    </row>
    <row r="118" spans="1:8" ht="22.5" customHeight="1">
      <c r="A118" s="37" t="s">
        <v>2498</v>
      </c>
      <c r="B118" s="38" t="s">
        <v>364</v>
      </c>
      <c r="C118" s="47"/>
      <c r="D118" s="48" t="s">
        <v>2520</v>
      </c>
      <c r="E118" s="49" t="s">
        <v>371</v>
      </c>
      <c r="F118" s="39"/>
      <c r="G118" s="42" t="s">
        <v>361</v>
      </c>
      <c r="H118" s="43"/>
    </row>
    <row r="119" spans="1:8" ht="30">
      <c r="A119" s="47" t="s">
        <v>2498</v>
      </c>
      <c r="B119" s="38" t="s">
        <v>2521</v>
      </c>
      <c r="C119" s="38"/>
      <c r="D119" s="48" t="s">
        <v>2522</v>
      </c>
      <c r="E119" s="49" t="s">
        <v>493</v>
      </c>
      <c r="F119" s="39"/>
      <c r="G119" s="42" t="s">
        <v>361</v>
      </c>
      <c r="H119" s="43"/>
    </row>
  </sheetData>
  <autoFilter ref="A2:H2" xr:uid="{F30BA2BD-682F-47B9-9C6F-D7191D6A4922}">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D4929-707B-41F0-B588-6BE81F9214ED}">
  <sheetPr>
    <tabColor rgb="FF92D050"/>
  </sheetPr>
  <dimension ref="A2:H171"/>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8" ht="15.65" customHeight="1">
      <c r="A2" s="570" t="s">
        <v>347</v>
      </c>
      <c r="B2" s="571"/>
      <c r="C2" s="572"/>
      <c r="D2" s="573" t="s">
        <v>348</v>
      </c>
      <c r="E2" s="568" t="s">
        <v>349</v>
      </c>
      <c r="F2" s="568" t="s">
        <v>350</v>
      </c>
      <c r="G2" s="568" t="s">
        <v>351</v>
      </c>
      <c r="H2" s="568" t="s">
        <v>352</v>
      </c>
    </row>
    <row r="3" spans="1:8" ht="15.65" customHeight="1">
      <c r="A3" s="34" t="s">
        <v>353</v>
      </c>
      <c r="B3" s="34" t="s">
        <v>354</v>
      </c>
      <c r="C3" s="34" t="s">
        <v>2332</v>
      </c>
      <c r="D3" s="574"/>
      <c r="E3" s="569"/>
      <c r="F3" s="569"/>
      <c r="G3" s="569"/>
      <c r="H3" s="569"/>
    </row>
    <row r="4" spans="1:8" ht="37.4" customHeight="1">
      <c r="A4" s="37" t="s">
        <v>2821</v>
      </c>
      <c r="B4" s="82"/>
      <c r="C4" s="37"/>
      <c r="D4" s="48" t="s">
        <v>2822</v>
      </c>
      <c r="E4" s="49" t="s">
        <v>440</v>
      </c>
      <c r="F4" s="102" t="s">
        <v>2823</v>
      </c>
      <c r="G4" s="42" t="s">
        <v>361</v>
      </c>
      <c r="H4" s="43" t="s">
        <v>2824</v>
      </c>
    </row>
    <row r="5" spans="1:8" ht="22.5" customHeight="1">
      <c r="A5" s="37" t="s">
        <v>2821</v>
      </c>
      <c r="B5" s="82"/>
      <c r="C5" s="37"/>
      <c r="D5" s="48" t="s">
        <v>2825</v>
      </c>
      <c r="E5" s="49" t="s">
        <v>387</v>
      </c>
      <c r="F5" s="103"/>
      <c r="G5" s="42" t="s">
        <v>361</v>
      </c>
      <c r="H5" s="43" t="s">
        <v>2826</v>
      </c>
    </row>
    <row r="6" spans="1:8" ht="22.5" customHeight="1">
      <c r="A6" s="37" t="s">
        <v>2821</v>
      </c>
      <c r="B6" s="82"/>
      <c r="C6" s="37"/>
      <c r="D6" s="48" t="s">
        <v>2827</v>
      </c>
      <c r="E6" s="49" t="s">
        <v>387</v>
      </c>
      <c r="F6" s="103"/>
      <c r="G6" s="42" t="s">
        <v>361</v>
      </c>
      <c r="H6" s="43" t="s">
        <v>2828</v>
      </c>
    </row>
    <row r="7" spans="1:8" ht="22.5" customHeight="1">
      <c r="A7" s="37" t="s">
        <v>2821</v>
      </c>
      <c r="B7" s="82" t="s">
        <v>358</v>
      </c>
      <c r="C7" s="37"/>
      <c r="D7" s="48" t="s">
        <v>2829</v>
      </c>
      <c r="E7" s="49" t="s">
        <v>390</v>
      </c>
      <c r="F7" s="103"/>
      <c r="G7" s="42" t="s">
        <v>361</v>
      </c>
      <c r="H7" s="43" t="s">
        <v>2830</v>
      </c>
    </row>
    <row r="8" spans="1:8" ht="22.5" customHeight="1">
      <c r="A8" s="37" t="s">
        <v>2821</v>
      </c>
      <c r="B8" s="82" t="s">
        <v>358</v>
      </c>
      <c r="C8" s="37"/>
      <c r="D8" s="48" t="s">
        <v>2831</v>
      </c>
      <c r="E8" s="49" t="s">
        <v>2330</v>
      </c>
      <c r="F8" s="103"/>
      <c r="G8" s="42" t="s">
        <v>361</v>
      </c>
      <c r="H8" s="43" t="s">
        <v>2830</v>
      </c>
    </row>
    <row r="9" spans="1:8" ht="22.5" customHeight="1">
      <c r="A9" s="37" t="s">
        <v>2821</v>
      </c>
      <c r="B9" s="82" t="s">
        <v>362</v>
      </c>
      <c r="C9" s="37"/>
      <c r="D9" s="48" t="s">
        <v>2832</v>
      </c>
      <c r="E9" s="49" t="s">
        <v>390</v>
      </c>
      <c r="F9" s="103"/>
      <c r="G9" s="42" t="s">
        <v>361</v>
      </c>
      <c r="H9" s="43" t="s">
        <v>2830</v>
      </c>
    </row>
    <row r="10" spans="1:8" ht="22.5" customHeight="1">
      <c r="A10" s="37" t="s">
        <v>2821</v>
      </c>
      <c r="B10" s="82" t="s">
        <v>362</v>
      </c>
      <c r="C10" s="37"/>
      <c r="D10" s="48" t="s">
        <v>2833</v>
      </c>
      <c r="E10" s="49" t="s">
        <v>2330</v>
      </c>
      <c r="F10" s="103"/>
      <c r="G10" s="42" t="s">
        <v>361</v>
      </c>
      <c r="H10" s="43" t="s">
        <v>2830</v>
      </c>
    </row>
    <row r="11" spans="1:8" ht="22.5" customHeight="1">
      <c r="A11" s="51" t="s">
        <v>2834</v>
      </c>
      <c r="B11" s="82" t="s">
        <v>358</v>
      </c>
      <c r="C11" s="47"/>
      <c r="D11" s="48" t="s">
        <v>2835</v>
      </c>
      <c r="E11" s="49" t="s">
        <v>387</v>
      </c>
      <c r="F11" s="41"/>
      <c r="G11" s="42" t="s">
        <v>361</v>
      </c>
      <c r="H11" s="43" t="s">
        <v>2836</v>
      </c>
    </row>
    <row r="12" spans="1:8" ht="88.4" customHeight="1">
      <c r="A12" s="51" t="s">
        <v>2834</v>
      </c>
      <c r="B12" s="82" t="s">
        <v>358</v>
      </c>
      <c r="C12" s="47"/>
      <c r="D12" s="48" t="s">
        <v>2837</v>
      </c>
      <c r="E12" s="49" t="s">
        <v>427</v>
      </c>
      <c r="F12" s="42" t="s">
        <v>2838</v>
      </c>
      <c r="G12" s="42" t="s">
        <v>361</v>
      </c>
      <c r="H12" s="46" t="s">
        <v>2839</v>
      </c>
    </row>
    <row r="13" spans="1:8" ht="22.5" customHeight="1">
      <c r="A13" s="51" t="s">
        <v>2834</v>
      </c>
      <c r="B13" s="82" t="s">
        <v>358</v>
      </c>
      <c r="C13" s="38" t="s">
        <v>1033</v>
      </c>
      <c r="D13" s="48" t="s">
        <v>2840</v>
      </c>
      <c r="E13" s="49" t="s">
        <v>399</v>
      </c>
      <c r="F13" s="41"/>
      <c r="G13" s="42" t="s">
        <v>361</v>
      </c>
      <c r="H13" s="43" t="s">
        <v>2841</v>
      </c>
    </row>
    <row r="14" spans="1:8" ht="22.5" customHeight="1">
      <c r="A14" s="51" t="s">
        <v>2834</v>
      </c>
      <c r="B14" s="82" t="s">
        <v>362</v>
      </c>
      <c r="C14" s="38"/>
      <c r="D14" s="48" t="s">
        <v>2842</v>
      </c>
      <c r="E14" s="49" t="s">
        <v>360</v>
      </c>
      <c r="F14" s="39"/>
      <c r="G14" s="42" t="s">
        <v>361</v>
      </c>
      <c r="H14" s="43"/>
    </row>
    <row r="15" spans="1:8" ht="22.5" customHeight="1">
      <c r="A15" s="37" t="s">
        <v>2843</v>
      </c>
      <c r="B15" s="104"/>
      <c r="C15" s="60"/>
      <c r="D15" s="48" t="s">
        <v>2844</v>
      </c>
      <c r="E15" s="49" t="s">
        <v>387</v>
      </c>
      <c r="F15" s="105"/>
      <c r="G15" s="42" t="s">
        <v>361</v>
      </c>
      <c r="H15" s="43" t="s">
        <v>2845</v>
      </c>
    </row>
    <row r="16" spans="1:8" ht="22.5" customHeight="1">
      <c r="A16" s="37" t="s">
        <v>2843</v>
      </c>
      <c r="B16" s="82" t="s">
        <v>358</v>
      </c>
      <c r="C16" s="47"/>
      <c r="D16" s="48" t="s">
        <v>2846</v>
      </c>
      <c r="E16" s="49" t="s">
        <v>390</v>
      </c>
      <c r="F16" s="39"/>
      <c r="G16" s="42" t="s">
        <v>361</v>
      </c>
      <c r="H16" s="43" t="s">
        <v>2847</v>
      </c>
    </row>
    <row r="17" spans="1:8" ht="22.5" customHeight="1">
      <c r="A17" s="37" t="s">
        <v>2843</v>
      </c>
      <c r="B17" s="82" t="s">
        <v>362</v>
      </c>
      <c r="C17" s="47"/>
      <c r="D17" s="48" t="s">
        <v>2848</v>
      </c>
      <c r="E17" s="49" t="s">
        <v>390</v>
      </c>
      <c r="F17" s="39"/>
      <c r="G17" s="42" t="s">
        <v>361</v>
      </c>
      <c r="H17" s="43" t="s">
        <v>2847</v>
      </c>
    </row>
    <row r="18" spans="1:8" ht="22.5" customHeight="1">
      <c r="A18" s="37" t="s">
        <v>2843</v>
      </c>
      <c r="B18" s="82" t="s">
        <v>364</v>
      </c>
      <c r="C18" s="47"/>
      <c r="D18" s="48" t="s">
        <v>2849</v>
      </c>
      <c r="E18" s="49" t="s">
        <v>390</v>
      </c>
      <c r="F18" s="39"/>
      <c r="G18" s="42" t="s">
        <v>361</v>
      </c>
      <c r="H18" s="43" t="s">
        <v>2847</v>
      </c>
    </row>
    <row r="19" spans="1:8" ht="22.5" customHeight="1">
      <c r="A19" s="37" t="s">
        <v>2843</v>
      </c>
      <c r="B19" s="82" t="s">
        <v>405</v>
      </c>
      <c r="C19" s="47"/>
      <c r="D19" s="48" t="s">
        <v>2850</v>
      </c>
      <c r="E19" s="49" t="s">
        <v>390</v>
      </c>
      <c r="F19" s="39"/>
      <c r="G19" s="42" t="s">
        <v>361</v>
      </c>
      <c r="H19" s="43" t="s">
        <v>2847</v>
      </c>
    </row>
    <row r="20" spans="1:8" ht="22.5" customHeight="1">
      <c r="A20" s="37" t="s">
        <v>2843</v>
      </c>
      <c r="B20" s="82" t="s">
        <v>408</v>
      </c>
      <c r="C20" s="47"/>
      <c r="D20" s="48" t="s">
        <v>2851</v>
      </c>
      <c r="E20" s="49" t="s">
        <v>2330</v>
      </c>
      <c r="F20" s="39"/>
      <c r="G20" s="42" t="s">
        <v>361</v>
      </c>
      <c r="H20" s="43" t="s">
        <v>2847</v>
      </c>
    </row>
    <row r="21" spans="1:8" ht="22.5" customHeight="1">
      <c r="A21" s="37" t="s">
        <v>2843</v>
      </c>
      <c r="B21" s="82" t="s">
        <v>408</v>
      </c>
      <c r="C21" s="47"/>
      <c r="D21" s="48" t="s">
        <v>2852</v>
      </c>
      <c r="E21" s="49" t="s">
        <v>2330</v>
      </c>
      <c r="F21" s="39"/>
      <c r="G21" s="42" t="s">
        <v>361</v>
      </c>
      <c r="H21" s="43" t="s">
        <v>2847</v>
      </c>
    </row>
    <row r="22" spans="1:8" ht="35.9" customHeight="1">
      <c r="A22" s="37" t="s">
        <v>2853</v>
      </c>
      <c r="B22" s="82" t="s">
        <v>358</v>
      </c>
      <c r="C22" s="47"/>
      <c r="D22" s="48" t="s">
        <v>2854</v>
      </c>
      <c r="E22" s="49" t="s">
        <v>390</v>
      </c>
      <c r="F22" s="39"/>
      <c r="G22" s="41" t="s">
        <v>2855</v>
      </c>
      <c r="H22" s="43" t="s">
        <v>1578</v>
      </c>
    </row>
    <row r="23" spans="1:8" ht="35.9" customHeight="1">
      <c r="A23" s="37" t="s">
        <v>2853</v>
      </c>
      <c r="B23" s="82" t="s">
        <v>358</v>
      </c>
      <c r="C23" s="47"/>
      <c r="D23" s="48" t="s">
        <v>2856</v>
      </c>
      <c r="E23" s="49" t="s">
        <v>390</v>
      </c>
      <c r="F23" s="39"/>
      <c r="G23" s="41" t="s">
        <v>2855</v>
      </c>
      <c r="H23" s="43" t="s">
        <v>1578</v>
      </c>
    </row>
    <row r="24" spans="1:8" ht="35.9" customHeight="1">
      <c r="A24" s="37" t="s">
        <v>2853</v>
      </c>
      <c r="B24" s="82" t="s">
        <v>362</v>
      </c>
      <c r="C24" s="47"/>
      <c r="D24" s="48" t="s">
        <v>2857</v>
      </c>
      <c r="E24" s="49" t="s">
        <v>367</v>
      </c>
      <c r="F24" s="42" t="s">
        <v>368</v>
      </c>
      <c r="G24" s="42" t="s">
        <v>361</v>
      </c>
      <c r="H24" s="43" t="s">
        <v>369</v>
      </c>
    </row>
    <row r="25" spans="1:8" ht="35.9" customHeight="1">
      <c r="A25" s="37" t="s">
        <v>2858</v>
      </c>
      <c r="B25" s="82" t="s">
        <v>358</v>
      </c>
      <c r="C25" s="47"/>
      <c r="D25" s="48" t="s">
        <v>2859</v>
      </c>
      <c r="E25" s="49" t="s">
        <v>360</v>
      </c>
      <c r="F25" s="39"/>
      <c r="G25" s="42" t="s">
        <v>361</v>
      </c>
      <c r="H25" s="43"/>
    </row>
    <row r="26" spans="1:8" ht="22.5" customHeight="1">
      <c r="A26" s="37" t="s">
        <v>2858</v>
      </c>
      <c r="B26" s="82" t="s">
        <v>358</v>
      </c>
      <c r="C26" s="38" t="s">
        <v>374</v>
      </c>
      <c r="D26" s="48" t="s">
        <v>2860</v>
      </c>
      <c r="E26" s="49" t="s">
        <v>367</v>
      </c>
      <c r="F26" s="42" t="s">
        <v>368</v>
      </c>
      <c r="G26" s="42" t="s">
        <v>361</v>
      </c>
      <c r="H26" s="43" t="s">
        <v>369</v>
      </c>
    </row>
    <row r="27" spans="1:8" ht="22.5" customHeight="1">
      <c r="A27" s="37" t="s">
        <v>2858</v>
      </c>
      <c r="B27" s="82" t="s">
        <v>358</v>
      </c>
      <c r="C27" s="38" t="s">
        <v>374</v>
      </c>
      <c r="D27" s="48" t="s">
        <v>2861</v>
      </c>
      <c r="E27" s="49" t="s">
        <v>360</v>
      </c>
      <c r="F27" s="39"/>
      <c r="G27" s="42" t="s">
        <v>361</v>
      </c>
      <c r="H27" s="43"/>
    </row>
    <row r="28" spans="1:8" ht="22.5" customHeight="1">
      <c r="A28" s="37" t="s">
        <v>2858</v>
      </c>
      <c r="B28" s="82" t="s">
        <v>358</v>
      </c>
      <c r="C28" s="38" t="s">
        <v>376</v>
      </c>
      <c r="D28" s="48" t="s">
        <v>2862</v>
      </c>
      <c r="E28" s="49" t="s">
        <v>367</v>
      </c>
      <c r="F28" s="42" t="s">
        <v>368</v>
      </c>
      <c r="G28" s="42" t="s">
        <v>361</v>
      </c>
      <c r="H28" s="43" t="s">
        <v>369</v>
      </c>
    </row>
    <row r="29" spans="1:8" ht="22.5" customHeight="1">
      <c r="A29" s="37" t="s">
        <v>2858</v>
      </c>
      <c r="B29" s="82" t="s">
        <v>358</v>
      </c>
      <c r="C29" s="38" t="s">
        <v>376</v>
      </c>
      <c r="D29" s="78" t="s">
        <v>2863</v>
      </c>
      <c r="E29" s="49" t="s">
        <v>360</v>
      </c>
      <c r="F29" s="39"/>
      <c r="G29" s="42" t="s">
        <v>361</v>
      </c>
      <c r="H29" s="43"/>
    </row>
    <row r="30" spans="1:8" ht="22.5" customHeight="1">
      <c r="A30" s="37" t="s">
        <v>2858</v>
      </c>
      <c r="B30" s="82" t="s">
        <v>362</v>
      </c>
      <c r="C30" s="47"/>
      <c r="D30" s="48" t="s">
        <v>2864</v>
      </c>
      <c r="E30" s="49" t="s">
        <v>360</v>
      </c>
      <c r="F30" s="39"/>
      <c r="G30" s="42" t="s">
        <v>361</v>
      </c>
      <c r="H30" s="43"/>
    </row>
    <row r="31" spans="1:8" ht="46.4" customHeight="1">
      <c r="A31" s="37" t="s">
        <v>2858</v>
      </c>
      <c r="B31" s="82" t="s">
        <v>362</v>
      </c>
      <c r="C31" s="47"/>
      <c r="D31" s="48" t="s">
        <v>2865</v>
      </c>
      <c r="E31" s="49" t="s">
        <v>360</v>
      </c>
      <c r="F31" s="39"/>
      <c r="G31" s="42" t="s">
        <v>361</v>
      </c>
      <c r="H31" s="43"/>
    </row>
    <row r="32" spans="1:8" ht="43.5" customHeight="1">
      <c r="A32" s="58" t="s">
        <v>2866</v>
      </c>
      <c r="B32" s="99" t="s">
        <v>358</v>
      </c>
      <c r="C32" s="49"/>
      <c r="D32" s="66" t="s">
        <v>2867</v>
      </c>
      <c r="E32" s="49" t="s">
        <v>360</v>
      </c>
      <c r="F32" s="41"/>
      <c r="G32" s="42" t="s">
        <v>361</v>
      </c>
      <c r="H32" s="43"/>
    </row>
    <row r="33" spans="1:8" ht="22.5" customHeight="1">
      <c r="A33" s="58" t="s">
        <v>2866</v>
      </c>
      <c r="B33" s="99" t="s">
        <v>358</v>
      </c>
      <c r="C33" s="49"/>
      <c r="D33" s="48" t="s">
        <v>2868</v>
      </c>
      <c r="E33" s="49" t="s">
        <v>360</v>
      </c>
      <c r="F33" s="41"/>
      <c r="G33" s="42" t="s">
        <v>361</v>
      </c>
      <c r="H33" s="43"/>
    </row>
    <row r="34" spans="1:8" ht="22.5" customHeight="1">
      <c r="A34" s="58" t="s">
        <v>2866</v>
      </c>
      <c r="B34" s="99" t="s">
        <v>358</v>
      </c>
      <c r="C34" s="59" t="s">
        <v>374</v>
      </c>
      <c r="D34" s="48" t="s">
        <v>2869</v>
      </c>
      <c r="E34" s="49" t="s">
        <v>360</v>
      </c>
      <c r="F34" s="41"/>
      <c r="G34" s="42" t="s">
        <v>361</v>
      </c>
      <c r="H34" s="43"/>
    </row>
    <row r="35" spans="1:8" ht="35.9" customHeight="1">
      <c r="A35" s="58" t="s">
        <v>2866</v>
      </c>
      <c r="B35" s="99" t="s">
        <v>358</v>
      </c>
      <c r="C35" s="59" t="s">
        <v>376</v>
      </c>
      <c r="D35" s="48" t="s">
        <v>2870</v>
      </c>
      <c r="E35" s="49" t="s">
        <v>360</v>
      </c>
      <c r="F35" s="41"/>
      <c r="G35" s="42" t="s">
        <v>361</v>
      </c>
      <c r="H35" s="43"/>
    </row>
    <row r="36" spans="1:8" ht="22.5" customHeight="1">
      <c r="A36" s="58" t="s">
        <v>2866</v>
      </c>
      <c r="B36" s="99" t="s">
        <v>362</v>
      </c>
      <c r="C36" s="49"/>
      <c r="D36" s="48" t="s">
        <v>2871</v>
      </c>
      <c r="E36" s="49" t="s">
        <v>360</v>
      </c>
      <c r="F36" s="41"/>
      <c r="G36" s="42" t="s">
        <v>361</v>
      </c>
      <c r="H36" s="43"/>
    </row>
    <row r="37" spans="1:8" ht="22.5" customHeight="1">
      <c r="A37" s="58" t="s">
        <v>2866</v>
      </c>
      <c r="B37" s="99" t="s">
        <v>362</v>
      </c>
      <c r="C37" s="49"/>
      <c r="D37" s="48" t="s">
        <v>2872</v>
      </c>
      <c r="E37" s="49" t="s">
        <v>360</v>
      </c>
      <c r="F37" s="41"/>
      <c r="G37" s="42" t="s">
        <v>361</v>
      </c>
      <c r="H37" s="43"/>
    </row>
    <row r="38" spans="1:8" ht="22.5" customHeight="1">
      <c r="A38" s="58" t="s">
        <v>2866</v>
      </c>
      <c r="B38" s="99" t="s">
        <v>364</v>
      </c>
      <c r="C38" s="49"/>
      <c r="D38" s="48" t="s">
        <v>2873</v>
      </c>
      <c r="E38" s="49" t="s">
        <v>360</v>
      </c>
      <c r="F38" s="41"/>
      <c r="G38" s="42" t="s">
        <v>361</v>
      </c>
      <c r="H38" s="43"/>
    </row>
    <row r="39" spans="1:8" ht="35.9" customHeight="1">
      <c r="A39" s="58" t="s">
        <v>2866</v>
      </c>
      <c r="B39" s="99" t="s">
        <v>364</v>
      </c>
      <c r="C39" s="49"/>
      <c r="D39" s="48" t="s">
        <v>2874</v>
      </c>
      <c r="E39" s="49" t="s">
        <v>360</v>
      </c>
      <c r="F39" s="41"/>
      <c r="G39" s="42" t="s">
        <v>361</v>
      </c>
      <c r="H39" s="43"/>
    </row>
    <row r="40" spans="1:8" ht="22.5" customHeight="1">
      <c r="A40" s="58" t="s">
        <v>2866</v>
      </c>
      <c r="B40" s="99" t="s">
        <v>405</v>
      </c>
      <c r="C40" s="49"/>
      <c r="D40" s="48" t="s">
        <v>2875</v>
      </c>
      <c r="E40" s="49" t="s">
        <v>360</v>
      </c>
      <c r="F40" s="41"/>
      <c r="G40" s="42" t="s">
        <v>361</v>
      </c>
      <c r="H40" s="43"/>
    </row>
    <row r="41" spans="1:8" ht="22.5" customHeight="1">
      <c r="A41" s="58" t="s">
        <v>2866</v>
      </c>
      <c r="B41" s="99" t="s">
        <v>405</v>
      </c>
      <c r="C41" s="49"/>
      <c r="D41" s="48" t="s">
        <v>2876</v>
      </c>
      <c r="E41" s="49" t="s">
        <v>360</v>
      </c>
      <c r="F41" s="41"/>
      <c r="G41" s="42" t="s">
        <v>361</v>
      </c>
      <c r="H41" s="43"/>
    </row>
    <row r="42" spans="1:8" ht="22.5" customHeight="1">
      <c r="A42" s="58" t="s">
        <v>2866</v>
      </c>
      <c r="B42" s="99" t="s">
        <v>405</v>
      </c>
      <c r="C42" s="49"/>
      <c r="D42" s="48" t="s">
        <v>2877</v>
      </c>
      <c r="E42" s="49" t="s">
        <v>360</v>
      </c>
      <c r="F42" s="39"/>
      <c r="G42" s="42" t="s">
        <v>361</v>
      </c>
      <c r="H42" s="43"/>
    </row>
    <row r="43" spans="1:8" ht="46.4" customHeight="1">
      <c r="A43" s="58" t="s">
        <v>2866</v>
      </c>
      <c r="B43" s="99" t="s">
        <v>405</v>
      </c>
      <c r="C43" s="49"/>
      <c r="D43" s="48" t="s">
        <v>2878</v>
      </c>
      <c r="E43" s="49" t="s">
        <v>360</v>
      </c>
      <c r="F43" s="39"/>
      <c r="G43" s="42" t="s">
        <v>361</v>
      </c>
      <c r="H43" s="43"/>
    </row>
    <row r="44" spans="1:8" ht="49.5" customHeight="1">
      <c r="A44" s="37" t="s">
        <v>2879</v>
      </c>
      <c r="B44" s="82" t="s">
        <v>358</v>
      </c>
      <c r="C44" s="47"/>
      <c r="D44" s="48" t="s">
        <v>2880</v>
      </c>
      <c r="E44" s="49" t="s">
        <v>360</v>
      </c>
      <c r="F44" s="39"/>
      <c r="G44" s="42" t="s">
        <v>361</v>
      </c>
      <c r="H44" s="43"/>
    </row>
    <row r="45" spans="1:8" ht="54" customHeight="1">
      <c r="A45" s="37" t="s">
        <v>2879</v>
      </c>
      <c r="B45" s="82" t="s">
        <v>358</v>
      </c>
      <c r="C45" s="47"/>
      <c r="D45" s="48" t="s">
        <v>2881</v>
      </c>
      <c r="E45" s="49" t="s">
        <v>360</v>
      </c>
      <c r="F45" s="39"/>
      <c r="G45" s="42" t="s">
        <v>361</v>
      </c>
      <c r="H45" s="43"/>
    </row>
    <row r="46" spans="1:8" ht="58.4" customHeight="1">
      <c r="A46" s="37" t="s">
        <v>2882</v>
      </c>
      <c r="B46" s="82" t="s">
        <v>358</v>
      </c>
      <c r="C46" s="47"/>
      <c r="D46" s="48" t="s">
        <v>2883</v>
      </c>
      <c r="E46" s="49" t="s">
        <v>360</v>
      </c>
      <c r="F46" s="39"/>
      <c r="G46" s="42" t="s">
        <v>361</v>
      </c>
      <c r="H46" s="43"/>
    </row>
    <row r="47" spans="1:8" ht="35.9" customHeight="1">
      <c r="A47" s="37" t="s">
        <v>2882</v>
      </c>
      <c r="B47" s="82" t="s">
        <v>358</v>
      </c>
      <c r="C47" s="47"/>
      <c r="D47" s="48" t="s">
        <v>2884</v>
      </c>
      <c r="E47" s="49" t="s">
        <v>360</v>
      </c>
      <c r="F47" s="39"/>
      <c r="G47" s="42" t="s">
        <v>361</v>
      </c>
      <c r="H47" s="43"/>
    </row>
    <row r="48" spans="1:8" ht="22.5" customHeight="1">
      <c r="A48" s="37" t="s">
        <v>2882</v>
      </c>
      <c r="B48" s="82" t="s">
        <v>362</v>
      </c>
      <c r="C48" s="47"/>
      <c r="D48" s="48" t="s">
        <v>2885</v>
      </c>
      <c r="E48" s="49" t="s">
        <v>367</v>
      </c>
      <c r="F48" s="42" t="s">
        <v>368</v>
      </c>
      <c r="G48" s="42" t="s">
        <v>361</v>
      </c>
      <c r="H48" s="43" t="s">
        <v>369</v>
      </c>
    </row>
    <row r="49" spans="1:8" ht="22.5" customHeight="1">
      <c r="A49" s="37" t="s">
        <v>2882</v>
      </c>
      <c r="B49" s="82" t="s">
        <v>362</v>
      </c>
      <c r="C49" s="47"/>
      <c r="D49" s="48" t="s">
        <v>2886</v>
      </c>
      <c r="E49" s="49" t="s">
        <v>360</v>
      </c>
      <c r="F49" s="39"/>
      <c r="G49" s="42" t="s">
        <v>361</v>
      </c>
      <c r="H49" s="43"/>
    </row>
    <row r="50" spans="1:8" ht="22.5" customHeight="1">
      <c r="A50" s="37" t="s">
        <v>2882</v>
      </c>
      <c r="B50" s="82" t="s">
        <v>362</v>
      </c>
      <c r="C50" s="47"/>
      <c r="D50" s="40" t="s">
        <v>2887</v>
      </c>
      <c r="E50" s="49" t="s">
        <v>367</v>
      </c>
      <c r="F50" s="42" t="s">
        <v>368</v>
      </c>
      <c r="G50" s="42" t="s">
        <v>361</v>
      </c>
      <c r="H50" s="43" t="s">
        <v>369</v>
      </c>
    </row>
    <row r="51" spans="1:8" ht="54" customHeight="1">
      <c r="A51" s="37" t="s">
        <v>2882</v>
      </c>
      <c r="B51" s="82" t="s">
        <v>362</v>
      </c>
      <c r="C51" s="47"/>
      <c r="D51" s="48" t="s">
        <v>2888</v>
      </c>
      <c r="E51" s="49" t="s">
        <v>360</v>
      </c>
      <c r="F51" s="39"/>
      <c r="G51" s="42" t="s">
        <v>361</v>
      </c>
      <c r="H51" s="43"/>
    </row>
    <row r="52" spans="1:8" ht="53.9" customHeight="1">
      <c r="A52" s="37" t="s">
        <v>2889</v>
      </c>
      <c r="B52" s="82" t="s">
        <v>358</v>
      </c>
      <c r="C52" s="47"/>
      <c r="D52" s="66" t="s">
        <v>2890</v>
      </c>
      <c r="E52" s="49" t="s">
        <v>360</v>
      </c>
      <c r="F52" s="39"/>
      <c r="G52" s="42" t="s">
        <v>361</v>
      </c>
      <c r="H52" s="43"/>
    </row>
    <row r="53" spans="1:8" ht="53.9" customHeight="1">
      <c r="A53" s="58" t="s">
        <v>2891</v>
      </c>
      <c r="B53" s="99" t="s">
        <v>358</v>
      </c>
      <c r="C53" s="49"/>
      <c r="D53" s="48" t="s">
        <v>2892</v>
      </c>
      <c r="E53" s="49" t="s">
        <v>360</v>
      </c>
      <c r="F53" s="41"/>
      <c r="G53" s="42" t="s">
        <v>361</v>
      </c>
      <c r="H53" s="43"/>
    </row>
    <row r="54" spans="1:8" ht="35.9" customHeight="1">
      <c r="A54" s="58" t="s">
        <v>2891</v>
      </c>
      <c r="B54" s="99" t="s">
        <v>362</v>
      </c>
      <c r="C54" s="49"/>
      <c r="D54" s="66" t="s">
        <v>2893</v>
      </c>
      <c r="E54" s="49" t="s">
        <v>360</v>
      </c>
      <c r="F54" s="41"/>
      <c r="G54" s="42" t="s">
        <v>361</v>
      </c>
      <c r="H54" s="43"/>
    </row>
    <row r="55" spans="1:8" ht="46.4" customHeight="1">
      <c r="A55" s="58" t="s">
        <v>2891</v>
      </c>
      <c r="B55" s="99" t="s">
        <v>362</v>
      </c>
      <c r="C55" s="47"/>
      <c r="D55" s="48" t="s">
        <v>2894</v>
      </c>
      <c r="E55" s="49" t="s">
        <v>360</v>
      </c>
      <c r="F55" s="39"/>
      <c r="G55" s="42" t="s">
        <v>361</v>
      </c>
      <c r="H55" s="43"/>
    </row>
    <row r="56" spans="1:8" ht="48.65" customHeight="1">
      <c r="A56" s="37" t="s">
        <v>2895</v>
      </c>
      <c r="B56" s="82" t="s">
        <v>358</v>
      </c>
      <c r="C56" s="47"/>
      <c r="D56" s="66" t="s">
        <v>2896</v>
      </c>
      <c r="E56" s="49" t="s">
        <v>360</v>
      </c>
      <c r="F56" s="39"/>
      <c r="G56" s="42" t="s">
        <v>361</v>
      </c>
      <c r="H56" s="43"/>
    </row>
    <row r="57" spans="1:8" ht="35.9" customHeight="1">
      <c r="A57" s="37" t="s">
        <v>2897</v>
      </c>
      <c r="B57" s="82" t="s">
        <v>358</v>
      </c>
      <c r="C57" s="47"/>
      <c r="D57" s="48" t="s">
        <v>2898</v>
      </c>
      <c r="E57" s="49" t="s">
        <v>367</v>
      </c>
      <c r="F57" s="42" t="s">
        <v>368</v>
      </c>
      <c r="G57" s="42" t="s">
        <v>361</v>
      </c>
      <c r="H57" s="43" t="s">
        <v>369</v>
      </c>
    </row>
    <row r="58" spans="1:8" ht="317.89999999999998" customHeight="1">
      <c r="A58" s="37" t="s">
        <v>2897</v>
      </c>
      <c r="B58" s="82" t="s">
        <v>358</v>
      </c>
      <c r="C58" s="47"/>
      <c r="D58" s="48" t="s">
        <v>2899</v>
      </c>
      <c r="E58" s="49" t="s">
        <v>440</v>
      </c>
      <c r="F58" s="42" t="s">
        <v>2900</v>
      </c>
      <c r="G58" s="42" t="s">
        <v>361</v>
      </c>
      <c r="H58" s="43" t="s">
        <v>2901</v>
      </c>
    </row>
    <row r="59" spans="1:8" ht="22.5" customHeight="1">
      <c r="A59" s="37" t="s">
        <v>2897</v>
      </c>
      <c r="B59" s="82" t="s">
        <v>358</v>
      </c>
      <c r="C59" s="47"/>
      <c r="D59" s="48" t="s">
        <v>2902</v>
      </c>
      <c r="E59" s="49" t="s">
        <v>390</v>
      </c>
      <c r="F59" s="39"/>
      <c r="G59" s="42" t="s">
        <v>361</v>
      </c>
      <c r="H59" s="43" t="s">
        <v>2903</v>
      </c>
    </row>
    <row r="60" spans="1:8" ht="22.5" customHeight="1">
      <c r="A60" s="37" t="s">
        <v>2897</v>
      </c>
      <c r="B60" s="82" t="s">
        <v>358</v>
      </c>
      <c r="C60" s="47"/>
      <c r="D60" s="48" t="s">
        <v>2904</v>
      </c>
      <c r="E60" s="49" t="s">
        <v>2330</v>
      </c>
      <c r="F60" s="39"/>
      <c r="G60" s="42" t="s">
        <v>361</v>
      </c>
      <c r="H60" s="43" t="s">
        <v>2903</v>
      </c>
    </row>
    <row r="61" spans="1:8" ht="22.5" customHeight="1">
      <c r="A61" s="37" t="s">
        <v>2897</v>
      </c>
      <c r="B61" s="82" t="s">
        <v>362</v>
      </c>
      <c r="C61" s="47"/>
      <c r="D61" s="48" t="s">
        <v>2905</v>
      </c>
      <c r="E61" s="49" t="s">
        <v>367</v>
      </c>
      <c r="F61" s="42" t="s">
        <v>368</v>
      </c>
      <c r="G61" s="42" t="s">
        <v>361</v>
      </c>
      <c r="H61" s="43" t="s">
        <v>369</v>
      </c>
    </row>
    <row r="62" spans="1:8" ht="22.5" customHeight="1">
      <c r="A62" s="37" t="s">
        <v>2897</v>
      </c>
      <c r="B62" s="82" t="s">
        <v>362</v>
      </c>
      <c r="C62" s="47"/>
      <c r="D62" s="48" t="s">
        <v>2906</v>
      </c>
      <c r="E62" s="49" t="s">
        <v>360</v>
      </c>
      <c r="F62" s="39"/>
      <c r="G62" s="42" t="s">
        <v>361</v>
      </c>
      <c r="H62" s="43"/>
    </row>
    <row r="63" spans="1:8" ht="22.5" customHeight="1">
      <c r="A63" s="37" t="s">
        <v>2897</v>
      </c>
      <c r="B63" s="82" t="s">
        <v>364</v>
      </c>
      <c r="C63" s="47"/>
      <c r="D63" s="48" t="s">
        <v>2907</v>
      </c>
      <c r="E63" s="49" t="s">
        <v>360</v>
      </c>
      <c r="F63" s="39"/>
      <c r="G63" s="42" t="s">
        <v>361</v>
      </c>
      <c r="H63" s="43"/>
    </row>
    <row r="64" spans="1:8" ht="77.150000000000006" customHeight="1">
      <c r="A64" s="37" t="s">
        <v>2908</v>
      </c>
      <c r="B64" s="82" t="s">
        <v>358</v>
      </c>
      <c r="C64" s="38"/>
      <c r="D64" s="78" t="s">
        <v>2909</v>
      </c>
      <c r="E64" s="59" t="s">
        <v>440</v>
      </c>
      <c r="F64" s="42" t="s">
        <v>2910</v>
      </c>
      <c r="G64" s="42" t="s">
        <v>361</v>
      </c>
      <c r="H64" s="43" t="s">
        <v>2911</v>
      </c>
    </row>
    <row r="65" spans="1:8" ht="22.5" customHeight="1">
      <c r="A65" s="37" t="s">
        <v>2908</v>
      </c>
      <c r="B65" s="82" t="s">
        <v>358</v>
      </c>
      <c r="C65" s="38" t="s">
        <v>374</v>
      </c>
      <c r="D65" s="48" t="s">
        <v>2912</v>
      </c>
      <c r="E65" s="49" t="s">
        <v>390</v>
      </c>
      <c r="F65" s="39"/>
      <c r="G65" s="42" t="s">
        <v>361</v>
      </c>
      <c r="H65" s="43" t="s">
        <v>2913</v>
      </c>
    </row>
    <row r="66" spans="1:8" ht="22.5" customHeight="1">
      <c r="A66" s="37" t="s">
        <v>2908</v>
      </c>
      <c r="B66" s="82" t="s">
        <v>358</v>
      </c>
      <c r="C66" s="38" t="s">
        <v>374</v>
      </c>
      <c r="D66" s="78" t="s">
        <v>2914</v>
      </c>
      <c r="E66" s="49" t="s">
        <v>2330</v>
      </c>
      <c r="F66" s="39"/>
      <c r="G66" s="42" t="s">
        <v>361</v>
      </c>
      <c r="H66" s="43" t="s">
        <v>2915</v>
      </c>
    </row>
    <row r="67" spans="1:8" ht="22.5" customHeight="1">
      <c r="A67" s="37" t="s">
        <v>2908</v>
      </c>
      <c r="B67" s="82" t="s">
        <v>358</v>
      </c>
      <c r="C67" s="38" t="s">
        <v>376</v>
      </c>
      <c r="D67" s="48" t="s">
        <v>2916</v>
      </c>
      <c r="E67" s="49" t="s">
        <v>390</v>
      </c>
      <c r="F67" s="39"/>
      <c r="G67" s="42" t="s">
        <v>361</v>
      </c>
      <c r="H67" s="43" t="s">
        <v>2913</v>
      </c>
    </row>
    <row r="68" spans="1:8" ht="22.5" customHeight="1">
      <c r="A68" s="37" t="s">
        <v>2908</v>
      </c>
      <c r="B68" s="82" t="s">
        <v>358</v>
      </c>
      <c r="C68" s="38" t="s">
        <v>376</v>
      </c>
      <c r="D68" s="48" t="s">
        <v>2917</v>
      </c>
      <c r="E68" s="49" t="s">
        <v>2330</v>
      </c>
      <c r="F68" s="39"/>
      <c r="G68" s="42" t="s">
        <v>361</v>
      </c>
      <c r="H68" s="43" t="s">
        <v>2913</v>
      </c>
    </row>
    <row r="69" spans="1:8" ht="22.5" customHeight="1">
      <c r="A69" s="37" t="s">
        <v>2908</v>
      </c>
      <c r="B69" s="82" t="s">
        <v>358</v>
      </c>
      <c r="C69" s="38" t="s">
        <v>378</v>
      </c>
      <c r="D69" s="48" t="s">
        <v>2918</v>
      </c>
      <c r="E69" s="49" t="s">
        <v>390</v>
      </c>
      <c r="F69" s="39"/>
      <c r="G69" s="42" t="s">
        <v>361</v>
      </c>
      <c r="H69" s="43" t="s">
        <v>2913</v>
      </c>
    </row>
    <row r="70" spans="1:8" ht="22.5" customHeight="1">
      <c r="A70" s="37" t="s">
        <v>2908</v>
      </c>
      <c r="B70" s="82" t="s">
        <v>358</v>
      </c>
      <c r="C70" s="38" t="s">
        <v>378</v>
      </c>
      <c r="D70" s="78" t="s">
        <v>2919</v>
      </c>
      <c r="E70" s="49" t="s">
        <v>2330</v>
      </c>
      <c r="F70" s="39"/>
      <c r="G70" s="42" t="s">
        <v>361</v>
      </c>
      <c r="H70" s="43" t="s">
        <v>2915</v>
      </c>
    </row>
    <row r="71" spans="1:8" ht="22.5" customHeight="1">
      <c r="A71" s="37" t="s">
        <v>2908</v>
      </c>
      <c r="B71" s="82" t="s">
        <v>358</v>
      </c>
      <c r="C71" s="38" t="s">
        <v>382</v>
      </c>
      <c r="D71" s="48" t="s">
        <v>2920</v>
      </c>
      <c r="E71" s="49" t="s">
        <v>360</v>
      </c>
      <c r="F71" s="39"/>
      <c r="G71" s="42" t="s">
        <v>361</v>
      </c>
      <c r="H71" s="43" t="s">
        <v>2921</v>
      </c>
    </row>
    <row r="72" spans="1:8" ht="22.5" customHeight="1">
      <c r="A72" s="37" t="s">
        <v>2908</v>
      </c>
      <c r="B72" s="82" t="s">
        <v>358</v>
      </c>
      <c r="C72" s="38" t="s">
        <v>740</v>
      </c>
      <c r="D72" s="48" t="s">
        <v>2922</v>
      </c>
      <c r="E72" s="49" t="s">
        <v>390</v>
      </c>
      <c r="F72" s="39"/>
      <c r="G72" s="42" t="s">
        <v>361</v>
      </c>
      <c r="H72" s="43" t="s">
        <v>2915</v>
      </c>
    </row>
    <row r="73" spans="1:8" ht="22.5" customHeight="1">
      <c r="A73" s="37" t="s">
        <v>2908</v>
      </c>
      <c r="B73" s="82" t="s">
        <v>364</v>
      </c>
      <c r="C73" s="47"/>
      <c r="D73" s="48" t="s">
        <v>2923</v>
      </c>
      <c r="E73" s="49" t="s">
        <v>360</v>
      </c>
      <c r="F73" s="39"/>
      <c r="G73" s="42" t="s">
        <v>361</v>
      </c>
      <c r="H73" s="43"/>
    </row>
    <row r="74" spans="1:8" ht="22.5" customHeight="1">
      <c r="A74" s="37" t="s">
        <v>2908</v>
      </c>
      <c r="B74" s="82" t="s">
        <v>364</v>
      </c>
      <c r="C74" s="38" t="s">
        <v>374</v>
      </c>
      <c r="D74" s="48" t="s">
        <v>2924</v>
      </c>
      <c r="E74" s="49" t="s">
        <v>360</v>
      </c>
      <c r="F74" s="39"/>
      <c r="G74" s="42" t="s">
        <v>361</v>
      </c>
      <c r="H74" s="43"/>
    </row>
    <row r="75" spans="1:8" ht="35.9" customHeight="1">
      <c r="A75" s="37" t="s">
        <v>2908</v>
      </c>
      <c r="B75" s="82" t="s">
        <v>364</v>
      </c>
      <c r="C75" s="38" t="s">
        <v>376</v>
      </c>
      <c r="D75" s="48" t="s">
        <v>2925</v>
      </c>
      <c r="E75" s="49" t="s">
        <v>360</v>
      </c>
      <c r="F75" s="39"/>
      <c r="G75" s="42" t="s">
        <v>361</v>
      </c>
      <c r="H75" s="43"/>
    </row>
    <row r="76" spans="1:8" ht="35.9" customHeight="1">
      <c r="A76" s="37" t="s">
        <v>2908</v>
      </c>
      <c r="B76" s="82" t="s">
        <v>364</v>
      </c>
      <c r="C76" s="38" t="s">
        <v>378</v>
      </c>
      <c r="D76" s="48" t="s">
        <v>2926</v>
      </c>
      <c r="E76" s="49" t="s">
        <v>360</v>
      </c>
      <c r="F76" s="39"/>
      <c r="G76" s="42" t="s">
        <v>361</v>
      </c>
      <c r="H76" s="43"/>
    </row>
    <row r="77" spans="1:8" ht="22.5" customHeight="1">
      <c r="A77" s="37" t="s">
        <v>2908</v>
      </c>
      <c r="B77" s="82" t="s">
        <v>405</v>
      </c>
      <c r="C77" s="47"/>
      <c r="D77" s="48" t="s">
        <v>2927</v>
      </c>
      <c r="E77" s="49" t="s">
        <v>360</v>
      </c>
      <c r="F77" s="39"/>
      <c r="G77" s="42" t="s">
        <v>361</v>
      </c>
      <c r="H77" s="43"/>
    </row>
    <row r="78" spans="1:8" ht="42" customHeight="1">
      <c r="A78" s="37" t="s">
        <v>2908</v>
      </c>
      <c r="B78" s="82" t="s">
        <v>408</v>
      </c>
      <c r="C78" s="47"/>
      <c r="D78" s="48" t="s">
        <v>2928</v>
      </c>
      <c r="E78" s="49" t="s">
        <v>427</v>
      </c>
      <c r="F78" s="42" t="s">
        <v>2929</v>
      </c>
      <c r="G78" s="42" t="s">
        <v>361</v>
      </c>
      <c r="H78" s="43" t="s">
        <v>369</v>
      </c>
    </row>
    <row r="79" spans="1:8" ht="22.5" customHeight="1">
      <c r="A79" s="37" t="s">
        <v>2908</v>
      </c>
      <c r="B79" s="82" t="s">
        <v>410</v>
      </c>
      <c r="C79" s="47"/>
      <c r="D79" s="48" t="s">
        <v>2930</v>
      </c>
      <c r="E79" s="49" t="s">
        <v>367</v>
      </c>
      <c r="F79" s="42" t="s">
        <v>368</v>
      </c>
      <c r="G79" s="42" t="s">
        <v>361</v>
      </c>
      <c r="H79" s="43" t="s">
        <v>369</v>
      </c>
    </row>
    <row r="80" spans="1:8" ht="22.5" customHeight="1">
      <c r="A80" s="37" t="s">
        <v>2908</v>
      </c>
      <c r="B80" s="82" t="s">
        <v>410</v>
      </c>
      <c r="C80" s="47"/>
      <c r="D80" s="48" t="s">
        <v>2931</v>
      </c>
      <c r="E80" s="49" t="s">
        <v>360</v>
      </c>
      <c r="F80" s="39"/>
      <c r="G80" s="42" t="s">
        <v>361</v>
      </c>
      <c r="H80" s="43"/>
    </row>
    <row r="81" spans="1:8" ht="22.5" customHeight="1">
      <c r="A81" s="37" t="s">
        <v>2908</v>
      </c>
      <c r="B81" s="82" t="s">
        <v>700</v>
      </c>
      <c r="C81" s="47"/>
      <c r="D81" s="48" t="s">
        <v>2932</v>
      </c>
      <c r="E81" s="49" t="s">
        <v>360</v>
      </c>
      <c r="F81" s="39"/>
      <c r="G81" s="42" t="s">
        <v>361</v>
      </c>
      <c r="H81" s="43"/>
    </row>
    <row r="82" spans="1:8" ht="67.5" customHeight="1">
      <c r="A82" s="37" t="s">
        <v>2933</v>
      </c>
      <c r="B82" s="82"/>
      <c r="C82" s="38"/>
      <c r="D82" s="48" t="s">
        <v>2934</v>
      </c>
      <c r="E82" s="59" t="s">
        <v>440</v>
      </c>
      <c r="F82" s="42" t="s">
        <v>2910</v>
      </c>
      <c r="G82" s="42" t="s">
        <v>361</v>
      </c>
      <c r="H82" s="43" t="s">
        <v>2935</v>
      </c>
    </row>
    <row r="83" spans="1:8" ht="22.5" customHeight="1">
      <c r="A83" s="37" t="s">
        <v>2933</v>
      </c>
      <c r="B83" s="82" t="s">
        <v>358</v>
      </c>
      <c r="C83" s="38" t="s">
        <v>374</v>
      </c>
      <c r="D83" s="48" t="s">
        <v>2936</v>
      </c>
      <c r="E83" s="49" t="s">
        <v>390</v>
      </c>
      <c r="F83" s="39"/>
      <c r="G83" s="42" t="s">
        <v>361</v>
      </c>
      <c r="H83" s="43" t="s">
        <v>2913</v>
      </c>
    </row>
    <row r="84" spans="1:8" ht="22.5" customHeight="1">
      <c r="A84" s="37" t="s">
        <v>2933</v>
      </c>
      <c r="B84" s="82" t="s">
        <v>358</v>
      </c>
      <c r="C84" s="38" t="s">
        <v>376</v>
      </c>
      <c r="D84" s="48" t="s">
        <v>2937</v>
      </c>
      <c r="E84" s="49" t="s">
        <v>390</v>
      </c>
      <c r="F84" s="39"/>
      <c r="G84" s="42" t="s">
        <v>361</v>
      </c>
      <c r="H84" s="43" t="s">
        <v>2913</v>
      </c>
    </row>
    <row r="85" spans="1:8" ht="22.5" customHeight="1">
      <c r="A85" s="37" t="s">
        <v>2933</v>
      </c>
      <c r="B85" s="82" t="s">
        <v>358</v>
      </c>
      <c r="C85" s="38" t="s">
        <v>378</v>
      </c>
      <c r="D85" s="48" t="s">
        <v>2938</v>
      </c>
      <c r="E85" s="49" t="s">
        <v>360</v>
      </c>
      <c r="F85" s="39"/>
      <c r="G85" s="42" t="s">
        <v>361</v>
      </c>
      <c r="H85" s="43" t="s">
        <v>2921</v>
      </c>
    </row>
    <row r="86" spans="1:8" ht="22.5" customHeight="1">
      <c r="A86" s="37" t="s">
        <v>2933</v>
      </c>
      <c r="B86" s="82" t="s">
        <v>364</v>
      </c>
      <c r="C86" s="47"/>
      <c r="D86" s="48" t="s">
        <v>2939</v>
      </c>
      <c r="E86" s="49" t="s">
        <v>360</v>
      </c>
      <c r="F86" s="39"/>
      <c r="G86" s="42" t="s">
        <v>361</v>
      </c>
      <c r="H86" s="43"/>
    </row>
    <row r="87" spans="1:8" ht="22.5" customHeight="1">
      <c r="A87" s="37" t="s">
        <v>2933</v>
      </c>
      <c r="B87" s="82" t="s">
        <v>364</v>
      </c>
      <c r="C87" s="38" t="s">
        <v>374</v>
      </c>
      <c r="D87" s="48" t="s">
        <v>2940</v>
      </c>
      <c r="E87" s="49" t="s">
        <v>360</v>
      </c>
      <c r="F87" s="39"/>
      <c r="G87" s="42" t="s">
        <v>361</v>
      </c>
      <c r="H87" s="43"/>
    </row>
    <row r="88" spans="1:8" ht="22.5" customHeight="1">
      <c r="A88" s="37" t="s">
        <v>2933</v>
      </c>
      <c r="B88" s="82" t="s">
        <v>364</v>
      </c>
      <c r="C88" s="38" t="s">
        <v>376</v>
      </c>
      <c r="D88" s="48" t="s">
        <v>2941</v>
      </c>
      <c r="E88" s="49" t="s">
        <v>360</v>
      </c>
      <c r="F88" s="39"/>
      <c r="G88" s="42" t="s">
        <v>361</v>
      </c>
      <c r="H88" s="43"/>
    </row>
    <row r="89" spans="1:8" ht="22.5" customHeight="1">
      <c r="A89" s="37" t="s">
        <v>2933</v>
      </c>
      <c r="B89" s="82" t="s">
        <v>364</v>
      </c>
      <c r="C89" s="38" t="s">
        <v>378</v>
      </c>
      <c r="D89" s="48" t="s">
        <v>2942</v>
      </c>
      <c r="E89" s="49" t="s">
        <v>360</v>
      </c>
      <c r="F89" s="39"/>
      <c r="G89" s="42" t="s">
        <v>361</v>
      </c>
      <c r="H89" s="43"/>
    </row>
    <row r="90" spans="1:8" ht="22.5" customHeight="1">
      <c r="A90" s="37" t="s">
        <v>2933</v>
      </c>
      <c r="B90" s="82" t="s">
        <v>405</v>
      </c>
      <c r="C90" s="38"/>
      <c r="D90" s="48" t="s">
        <v>2943</v>
      </c>
      <c r="E90" s="49" t="s">
        <v>367</v>
      </c>
      <c r="F90" s="42" t="s">
        <v>368</v>
      </c>
      <c r="G90" s="42" t="s">
        <v>361</v>
      </c>
      <c r="H90" s="43" t="s">
        <v>369</v>
      </c>
    </row>
    <row r="91" spans="1:8" ht="22.5" customHeight="1">
      <c r="A91" s="37" t="s">
        <v>2933</v>
      </c>
      <c r="B91" s="82" t="s">
        <v>405</v>
      </c>
      <c r="C91" s="47"/>
      <c r="D91" s="48" t="s">
        <v>2944</v>
      </c>
      <c r="E91" s="49" t="s">
        <v>360</v>
      </c>
      <c r="F91" s="39"/>
      <c r="G91" s="42" t="s">
        <v>361</v>
      </c>
      <c r="H91" s="43"/>
    </row>
    <row r="92" spans="1:8" ht="35.9" customHeight="1">
      <c r="A92" s="37" t="s">
        <v>2933</v>
      </c>
      <c r="B92" s="82" t="s">
        <v>408</v>
      </c>
      <c r="C92" s="47"/>
      <c r="D92" s="48" t="s">
        <v>2945</v>
      </c>
      <c r="E92" s="49" t="s">
        <v>360</v>
      </c>
      <c r="F92" s="39"/>
      <c r="G92" s="42" t="s">
        <v>361</v>
      </c>
      <c r="H92" s="43"/>
    </row>
    <row r="93" spans="1:8" ht="22.5" customHeight="1">
      <c r="A93" s="37" t="s">
        <v>2946</v>
      </c>
      <c r="B93" s="82" t="s">
        <v>358</v>
      </c>
      <c r="C93" s="60"/>
      <c r="D93" s="48" t="s">
        <v>2947</v>
      </c>
      <c r="E93" s="49" t="s">
        <v>387</v>
      </c>
      <c r="F93" s="105"/>
      <c r="G93" s="42" t="s">
        <v>361</v>
      </c>
      <c r="H93" s="48" t="s">
        <v>2948</v>
      </c>
    </row>
    <row r="94" spans="1:8" ht="22.5" customHeight="1">
      <c r="A94" s="37" t="s">
        <v>2946</v>
      </c>
      <c r="B94" s="82" t="s">
        <v>358</v>
      </c>
      <c r="C94" s="60"/>
      <c r="D94" s="48" t="s">
        <v>2949</v>
      </c>
      <c r="E94" s="49" t="s">
        <v>387</v>
      </c>
      <c r="F94" s="105"/>
      <c r="G94" s="42" t="s">
        <v>361</v>
      </c>
      <c r="H94" s="48" t="s">
        <v>2950</v>
      </c>
    </row>
    <row r="95" spans="1:8" ht="22.5" customHeight="1">
      <c r="A95" s="37" t="s">
        <v>2946</v>
      </c>
      <c r="B95" s="82" t="s">
        <v>358</v>
      </c>
      <c r="C95" s="41"/>
      <c r="D95" s="48" t="s">
        <v>2951</v>
      </c>
      <c r="E95" s="49" t="s">
        <v>390</v>
      </c>
      <c r="F95" s="39"/>
      <c r="G95" s="41" t="s">
        <v>2952</v>
      </c>
      <c r="H95" s="43" t="s">
        <v>2953</v>
      </c>
    </row>
    <row r="96" spans="1:8" ht="22.5" customHeight="1">
      <c r="A96" s="37" t="s">
        <v>2954</v>
      </c>
      <c r="B96" s="82" t="s">
        <v>358</v>
      </c>
      <c r="C96" s="41"/>
      <c r="D96" s="48" t="s">
        <v>2955</v>
      </c>
      <c r="E96" s="49" t="s">
        <v>360</v>
      </c>
      <c r="F96" s="39"/>
      <c r="G96" s="42" t="s">
        <v>361</v>
      </c>
      <c r="H96" s="43"/>
    </row>
    <row r="97" spans="1:8" ht="35.9" customHeight="1">
      <c r="A97" s="37" t="s">
        <v>2954</v>
      </c>
      <c r="B97" s="82" t="s">
        <v>362</v>
      </c>
      <c r="C97" s="47"/>
      <c r="D97" s="48" t="s">
        <v>2956</v>
      </c>
      <c r="E97" s="49" t="s">
        <v>360</v>
      </c>
      <c r="F97" s="39"/>
      <c r="G97" s="42" t="s">
        <v>361</v>
      </c>
      <c r="H97" s="43"/>
    </row>
    <row r="98" spans="1:8" ht="20">
      <c r="A98" s="37" t="s">
        <v>2957</v>
      </c>
      <c r="B98" s="82" t="s">
        <v>358</v>
      </c>
      <c r="C98" s="47"/>
      <c r="D98" s="48" t="s">
        <v>2958</v>
      </c>
      <c r="E98" s="49" t="s">
        <v>387</v>
      </c>
      <c r="F98" s="39"/>
      <c r="G98" s="42" t="s">
        <v>361</v>
      </c>
      <c r="H98" s="48" t="s">
        <v>2959</v>
      </c>
    </row>
    <row r="99" spans="1:8" ht="20">
      <c r="A99" s="37" t="s">
        <v>2957</v>
      </c>
      <c r="B99" s="82" t="s">
        <v>358</v>
      </c>
      <c r="C99" s="47"/>
      <c r="D99" s="48" t="s">
        <v>2960</v>
      </c>
      <c r="E99" s="49" t="s">
        <v>387</v>
      </c>
      <c r="F99" s="39"/>
      <c r="G99" s="42" t="s">
        <v>361</v>
      </c>
      <c r="H99" s="48" t="s">
        <v>2961</v>
      </c>
    </row>
    <row r="100" spans="1:8" ht="22.5" customHeight="1">
      <c r="A100" s="37" t="s">
        <v>2957</v>
      </c>
      <c r="B100" s="82" t="s">
        <v>358</v>
      </c>
      <c r="C100" s="47"/>
      <c r="D100" s="48" t="s">
        <v>2962</v>
      </c>
      <c r="E100" s="49" t="s">
        <v>2330</v>
      </c>
      <c r="F100" s="39"/>
      <c r="G100" s="42" t="s">
        <v>361</v>
      </c>
      <c r="H100" s="43" t="s">
        <v>2953</v>
      </c>
    </row>
    <row r="101" spans="1:8" ht="22.5" customHeight="1">
      <c r="A101" s="37" t="s">
        <v>2963</v>
      </c>
      <c r="B101" s="82"/>
      <c r="C101" s="60"/>
      <c r="D101" s="48" t="s">
        <v>2964</v>
      </c>
      <c r="E101" s="49" t="s">
        <v>387</v>
      </c>
      <c r="F101" s="105"/>
      <c r="G101" s="42" t="s">
        <v>361</v>
      </c>
      <c r="H101" s="43" t="s">
        <v>2965</v>
      </c>
    </row>
    <row r="102" spans="1:8" ht="39" customHeight="1">
      <c r="A102" s="37" t="s">
        <v>2963</v>
      </c>
      <c r="B102" s="82"/>
      <c r="C102" s="60"/>
      <c r="D102" s="48" t="s">
        <v>2966</v>
      </c>
      <c r="E102" s="49" t="s">
        <v>440</v>
      </c>
      <c r="F102" s="106" t="s">
        <v>2823</v>
      </c>
      <c r="G102" s="42" t="s">
        <v>361</v>
      </c>
      <c r="H102" s="43" t="s">
        <v>2967</v>
      </c>
    </row>
    <row r="103" spans="1:8" ht="22.5" customHeight="1">
      <c r="A103" s="37" t="s">
        <v>2963</v>
      </c>
      <c r="B103" s="82"/>
      <c r="C103" s="60"/>
      <c r="D103" s="48" t="s">
        <v>2968</v>
      </c>
      <c r="E103" s="49" t="s">
        <v>387</v>
      </c>
      <c r="F103" s="105"/>
      <c r="G103" s="42" t="s">
        <v>361</v>
      </c>
      <c r="H103" s="43" t="s">
        <v>2969</v>
      </c>
    </row>
    <row r="104" spans="1:8" ht="22.5" customHeight="1">
      <c r="A104" s="37" t="s">
        <v>2963</v>
      </c>
      <c r="B104" s="82" t="s">
        <v>358</v>
      </c>
      <c r="C104" s="60"/>
      <c r="D104" s="48" t="s">
        <v>2970</v>
      </c>
      <c r="E104" s="49" t="s">
        <v>387</v>
      </c>
      <c r="F104" s="105"/>
      <c r="G104" s="42" t="s">
        <v>361</v>
      </c>
      <c r="H104" s="43" t="s">
        <v>2971</v>
      </c>
    </row>
    <row r="105" spans="1:8" ht="22.5" customHeight="1">
      <c r="A105" s="37" t="s">
        <v>2963</v>
      </c>
      <c r="B105" s="82" t="s">
        <v>358</v>
      </c>
      <c r="C105" s="38"/>
      <c r="D105" s="48" t="s">
        <v>2972</v>
      </c>
      <c r="E105" s="49" t="s">
        <v>2330</v>
      </c>
      <c r="F105" s="39"/>
      <c r="G105" s="42" t="s">
        <v>361</v>
      </c>
      <c r="H105" s="43" t="s">
        <v>2973</v>
      </c>
    </row>
    <row r="106" spans="1:8" ht="22.5" customHeight="1">
      <c r="A106" s="37" t="s">
        <v>2963</v>
      </c>
      <c r="B106" s="82" t="s">
        <v>362</v>
      </c>
      <c r="C106" s="38"/>
      <c r="D106" s="48" t="s">
        <v>2974</v>
      </c>
      <c r="E106" s="49" t="s">
        <v>387</v>
      </c>
      <c r="F106" s="39"/>
      <c r="G106" s="42" t="s">
        <v>361</v>
      </c>
      <c r="H106" s="43" t="s">
        <v>2975</v>
      </c>
    </row>
    <row r="107" spans="1:8" ht="22.5" customHeight="1">
      <c r="A107" s="37" t="s">
        <v>2963</v>
      </c>
      <c r="B107" s="82" t="s">
        <v>362</v>
      </c>
      <c r="C107" s="38"/>
      <c r="D107" s="48" t="s">
        <v>2976</v>
      </c>
      <c r="E107" s="49" t="s">
        <v>2330</v>
      </c>
      <c r="F107" s="39"/>
      <c r="G107" s="42" t="s">
        <v>361</v>
      </c>
      <c r="H107" s="43" t="s">
        <v>2977</v>
      </c>
    </row>
    <row r="108" spans="1:8" ht="22.5" customHeight="1">
      <c r="A108" s="37" t="s">
        <v>2978</v>
      </c>
      <c r="B108" s="82" t="s">
        <v>358</v>
      </c>
      <c r="C108" s="38"/>
      <c r="D108" s="48" t="s">
        <v>2979</v>
      </c>
      <c r="E108" s="49" t="s">
        <v>387</v>
      </c>
      <c r="F108" s="39"/>
      <c r="G108" s="42" t="s">
        <v>361</v>
      </c>
      <c r="H108" s="43" t="s">
        <v>2980</v>
      </c>
    </row>
    <row r="109" spans="1:8" ht="22.5" customHeight="1">
      <c r="A109" s="37" t="s">
        <v>2978</v>
      </c>
      <c r="B109" s="82" t="s">
        <v>358</v>
      </c>
      <c r="C109" s="38"/>
      <c r="D109" s="48" t="s">
        <v>2981</v>
      </c>
      <c r="E109" s="49" t="s">
        <v>387</v>
      </c>
      <c r="F109" s="39"/>
      <c r="G109" s="42" t="s">
        <v>361</v>
      </c>
      <c r="H109" s="43" t="s">
        <v>2982</v>
      </c>
    </row>
    <row r="110" spans="1:8" ht="22.5" customHeight="1">
      <c r="A110" s="37" t="s">
        <v>2978</v>
      </c>
      <c r="B110" s="82" t="s">
        <v>358</v>
      </c>
      <c r="C110" s="38"/>
      <c r="D110" s="48" t="s">
        <v>2983</v>
      </c>
      <c r="E110" s="49" t="s">
        <v>390</v>
      </c>
      <c r="F110" s="39"/>
      <c r="G110" s="42" t="s">
        <v>361</v>
      </c>
      <c r="H110" s="43" t="s">
        <v>2984</v>
      </c>
    </row>
    <row r="111" spans="1:8" ht="22.5" customHeight="1">
      <c r="A111" s="37" t="s">
        <v>2978</v>
      </c>
      <c r="B111" s="82" t="s">
        <v>358</v>
      </c>
      <c r="C111" s="38"/>
      <c r="D111" s="48" t="s">
        <v>2985</v>
      </c>
      <c r="E111" s="49" t="s">
        <v>390</v>
      </c>
      <c r="F111" s="39"/>
      <c r="G111" s="42" t="s">
        <v>361</v>
      </c>
      <c r="H111" s="43" t="s">
        <v>2984</v>
      </c>
    </row>
    <row r="112" spans="1:8" ht="22.5" customHeight="1">
      <c r="A112" s="37" t="s">
        <v>2978</v>
      </c>
      <c r="B112" s="82" t="s">
        <v>362</v>
      </c>
      <c r="C112" s="47"/>
      <c r="D112" s="48" t="s">
        <v>2986</v>
      </c>
      <c r="E112" s="49" t="s">
        <v>360</v>
      </c>
      <c r="F112" s="39"/>
      <c r="G112" s="42" t="s">
        <v>361</v>
      </c>
      <c r="H112" s="43"/>
    </row>
    <row r="113" spans="1:8" ht="22.5" customHeight="1">
      <c r="A113" s="37" t="s">
        <v>2987</v>
      </c>
      <c r="B113" s="82" t="s">
        <v>358</v>
      </c>
      <c r="C113" s="47"/>
      <c r="D113" s="48" t="s">
        <v>2988</v>
      </c>
      <c r="E113" s="49" t="s">
        <v>390</v>
      </c>
      <c r="F113" s="39"/>
      <c r="G113" s="42" t="s">
        <v>361</v>
      </c>
      <c r="H113" s="43" t="s">
        <v>1578</v>
      </c>
    </row>
    <row r="114" spans="1:8" ht="46.4" customHeight="1">
      <c r="A114" s="37" t="s">
        <v>2987</v>
      </c>
      <c r="B114" s="82" t="s">
        <v>362</v>
      </c>
      <c r="C114" s="47"/>
      <c r="D114" s="48" t="s">
        <v>2989</v>
      </c>
      <c r="E114" s="49" t="s">
        <v>360</v>
      </c>
      <c r="F114" s="39"/>
      <c r="G114" s="42" t="s">
        <v>361</v>
      </c>
      <c r="H114" s="43"/>
    </row>
    <row r="115" spans="1:8" ht="46.4" customHeight="1">
      <c r="A115" s="37" t="s">
        <v>2990</v>
      </c>
      <c r="B115" s="82" t="s">
        <v>358</v>
      </c>
      <c r="C115" s="47"/>
      <c r="D115" s="48" t="s">
        <v>2991</v>
      </c>
      <c r="E115" s="49" t="s">
        <v>360</v>
      </c>
      <c r="F115" s="39"/>
      <c r="G115" s="42" t="s">
        <v>361</v>
      </c>
      <c r="H115" s="43"/>
    </row>
    <row r="116" spans="1:8" ht="35.9" customHeight="1">
      <c r="A116" s="37" t="s">
        <v>2990</v>
      </c>
      <c r="B116" s="82" t="s">
        <v>358</v>
      </c>
      <c r="C116" s="47"/>
      <c r="D116" s="48" t="s">
        <v>2992</v>
      </c>
      <c r="E116" s="49" t="s">
        <v>360</v>
      </c>
      <c r="F116" s="39"/>
      <c r="G116" s="42" t="s">
        <v>361</v>
      </c>
      <c r="H116" s="43"/>
    </row>
    <row r="117" spans="1:8" ht="22.5" customHeight="1">
      <c r="A117" s="37" t="s">
        <v>2990</v>
      </c>
      <c r="B117" s="82" t="s">
        <v>362</v>
      </c>
      <c r="C117" s="47"/>
      <c r="D117" s="48" t="s">
        <v>2993</v>
      </c>
      <c r="E117" s="49" t="s">
        <v>360</v>
      </c>
      <c r="F117" s="39"/>
      <c r="G117" s="42" t="s">
        <v>361</v>
      </c>
      <c r="H117" s="43"/>
    </row>
    <row r="118" spans="1:8" ht="22.5" customHeight="1">
      <c r="A118" s="37" t="s">
        <v>2994</v>
      </c>
      <c r="B118" s="82" t="s">
        <v>358</v>
      </c>
      <c r="C118" s="38" t="s">
        <v>374</v>
      </c>
      <c r="D118" s="48" t="s">
        <v>2995</v>
      </c>
      <c r="E118" s="49" t="s">
        <v>360</v>
      </c>
      <c r="F118" s="39"/>
      <c r="G118" s="42" t="s">
        <v>361</v>
      </c>
      <c r="H118" s="43"/>
    </row>
    <row r="119" spans="1:8" ht="22.5" customHeight="1">
      <c r="A119" s="37" t="s">
        <v>2994</v>
      </c>
      <c r="B119" s="82" t="s">
        <v>358</v>
      </c>
      <c r="C119" s="38" t="s">
        <v>374</v>
      </c>
      <c r="D119" s="48" t="s">
        <v>2996</v>
      </c>
      <c r="E119" s="49" t="s">
        <v>360</v>
      </c>
      <c r="F119" s="39"/>
      <c r="G119" s="42" t="s">
        <v>361</v>
      </c>
      <c r="H119" s="43"/>
    </row>
    <row r="120" spans="1:8" ht="22.5" customHeight="1">
      <c r="A120" s="37" t="s">
        <v>2994</v>
      </c>
      <c r="B120" s="82" t="s">
        <v>358</v>
      </c>
      <c r="C120" s="38" t="s">
        <v>376</v>
      </c>
      <c r="D120" s="48" t="s">
        <v>2997</v>
      </c>
      <c r="E120" s="49" t="s">
        <v>360</v>
      </c>
      <c r="F120" s="39"/>
      <c r="G120" s="42" t="s">
        <v>361</v>
      </c>
      <c r="H120" s="43"/>
    </row>
    <row r="121" spans="1:8" ht="22.5" customHeight="1">
      <c r="A121" s="37" t="s">
        <v>2994</v>
      </c>
      <c r="B121" s="82" t="s">
        <v>358</v>
      </c>
      <c r="C121" s="38" t="s">
        <v>376</v>
      </c>
      <c r="D121" s="48" t="s">
        <v>2998</v>
      </c>
      <c r="E121" s="49" t="s">
        <v>360</v>
      </c>
      <c r="F121" s="39"/>
      <c r="G121" s="42" t="s">
        <v>361</v>
      </c>
      <c r="H121" s="43"/>
    </row>
    <row r="122" spans="1:8" ht="35.9" customHeight="1">
      <c r="A122" s="37" t="s">
        <v>2994</v>
      </c>
      <c r="B122" s="82" t="s">
        <v>362</v>
      </c>
      <c r="C122" s="38" t="s">
        <v>374</v>
      </c>
      <c r="D122" s="48" t="s">
        <v>2999</v>
      </c>
      <c r="E122" s="49" t="s">
        <v>360</v>
      </c>
      <c r="F122" s="39"/>
      <c r="G122" s="42" t="s">
        <v>361</v>
      </c>
      <c r="H122" s="43"/>
    </row>
    <row r="123" spans="1:8" ht="35.9" customHeight="1">
      <c r="A123" s="37" t="s">
        <v>2994</v>
      </c>
      <c r="B123" s="82" t="s">
        <v>362</v>
      </c>
      <c r="C123" s="38" t="s">
        <v>376</v>
      </c>
      <c r="D123" s="48" t="s">
        <v>3000</v>
      </c>
      <c r="E123" s="49" t="s">
        <v>360</v>
      </c>
      <c r="F123" s="39"/>
      <c r="G123" s="42" t="s">
        <v>361</v>
      </c>
      <c r="H123" s="43"/>
    </row>
    <row r="124" spans="1:8" ht="22.5" customHeight="1">
      <c r="A124" s="37" t="s">
        <v>2994</v>
      </c>
      <c r="B124" s="82" t="s">
        <v>364</v>
      </c>
      <c r="C124" s="47"/>
      <c r="D124" s="48" t="s">
        <v>3001</v>
      </c>
      <c r="E124" s="49" t="s">
        <v>360</v>
      </c>
      <c r="F124" s="39"/>
      <c r="G124" s="42" t="s">
        <v>361</v>
      </c>
      <c r="H124" s="43"/>
    </row>
    <row r="125" spans="1:8" ht="35.9" customHeight="1">
      <c r="A125" s="37" t="s">
        <v>3002</v>
      </c>
      <c r="B125" s="82" t="s">
        <v>358</v>
      </c>
      <c r="C125" s="38"/>
      <c r="D125" s="48" t="s">
        <v>3003</v>
      </c>
      <c r="E125" s="49" t="s">
        <v>360</v>
      </c>
      <c r="F125" s="39"/>
      <c r="G125" s="42" t="s">
        <v>361</v>
      </c>
      <c r="H125" s="43"/>
    </row>
    <row r="126" spans="1:8" ht="35.9" customHeight="1">
      <c r="A126" s="37" t="s">
        <v>3002</v>
      </c>
      <c r="B126" s="82" t="s">
        <v>358</v>
      </c>
      <c r="C126" s="38"/>
      <c r="D126" s="48" t="s">
        <v>3004</v>
      </c>
      <c r="E126" s="49" t="s">
        <v>360</v>
      </c>
      <c r="F126" s="39"/>
      <c r="G126" s="42" t="s">
        <v>361</v>
      </c>
      <c r="H126" s="43"/>
    </row>
    <row r="127" spans="1:8" ht="22.5" customHeight="1">
      <c r="A127" s="37" t="s">
        <v>3002</v>
      </c>
      <c r="B127" s="82" t="s">
        <v>362</v>
      </c>
      <c r="C127" s="47"/>
      <c r="D127" s="48" t="s">
        <v>3005</v>
      </c>
      <c r="E127" s="49" t="s">
        <v>360</v>
      </c>
      <c r="F127" s="39"/>
      <c r="G127" s="42" t="s">
        <v>361</v>
      </c>
      <c r="H127" s="43"/>
    </row>
    <row r="128" spans="1:8" ht="35.9" customHeight="1">
      <c r="A128" s="37" t="s">
        <v>3006</v>
      </c>
      <c r="B128" s="82" t="s">
        <v>358</v>
      </c>
      <c r="C128" s="47"/>
      <c r="D128" s="48" t="s">
        <v>3007</v>
      </c>
      <c r="E128" s="49" t="s">
        <v>2330</v>
      </c>
      <c r="F128" s="39"/>
      <c r="G128" s="42" t="s">
        <v>361</v>
      </c>
      <c r="H128" s="43" t="s">
        <v>1543</v>
      </c>
    </row>
    <row r="129" spans="1:8" ht="22.5" customHeight="1">
      <c r="A129" s="37" t="s">
        <v>3006</v>
      </c>
      <c r="B129" s="82" t="s">
        <v>362</v>
      </c>
      <c r="C129" s="47"/>
      <c r="D129" s="48" t="s">
        <v>3008</v>
      </c>
      <c r="E129" s="49" t="s">
        <v>367</v>
      </c>
      <c r="F129" s="42" t="s">
        <v>368</v>
      </c>
      <c r="G129" s="42" t="s">
        <v>361</v>
      </c>
      <c r="H129" s="43" t="s">
        <v>369</v>
      </c>
    </row>
    <row r="130" spans="1:8" ht="22.5" customHeight="1">
      <c r="A130" s="37" t="s">
        <v>3009</v>
      </c>
      <c r="B130" s="82" t="s">
        <v>358</v>
      </c>
      <c r="C130" s="47"/>
      <c r="D130" s="66" t="s">
        <v>3010</v>
      </c>
      <c r="E130" s="49" t="s">
        <v>390</v>
      </c>
      <c r="F130" s="39"/>
      <c r="G130" s="42" t="s">
        <v>361</v>
      </c>
      <c r="H130" s="43" t="s">
        <v>1578</v>
      </c>
    </row>
    <row r="131" spans="1:8" ht="22.5" customHeight="1">
      <c r="A131" s="37" t="s">
        <v>3009</v>
      </c>
      <c r="B131" s="82" t="s">
        <v>362</v>
      </c>
      <c r="C131" s="38"/>
      <c r="D131" s="48" t="s">
        <v>3011</v>
      </c>
      <c r="E131" s="49" t="s">
        <v>360</v>
      </c>
      <c r="F131" s="39"/>
      <c r="G131" s="42" t="s">
        <v>361</v>
      </c>
      <c r="H131" s="43"/>
    </row>
    <row r="132" spans="1:8" ht="22.5" customHeight="1">
      <c r="A132" s="37" t="s">
        <v>3012</v>
      </c>
      <c r="B132" s="82" t="s">
        <v>358</v>
      </c>
      <c r="C132" s="47"/>
      <c r="D132" s="66" t="s">
        <v>3013</v>
      </c>
      <c r="E132" s="49" t="s">
        <v>2330</v>
      </c>
      <c r="F132" s="39"/>
      <c r="G132" s="42" t="s">
        <v>361</v>
      </c>
      <c r="H132" s="43" t="s">
        <v>1543</v>
      </c>
    </row>
    <row r="133" spans="1:8" ht="22.5" customHeight="1">
      <c r="A133" s="37" t="s">
        <v>3014</v>
      </c>
      <c r="B133" s="82" t="s">
        <v>358</v>
      </c>
      <c r="C133" s="60"/>
      <c r="D133" s="48" t="s">
        <v>3015</v>
      </c>
      <c r="E133" s="49" t="s">
        <v>360</v>
      </c>
      <c r="F133" s="105"/>
      <c r="G133" s="42" t="s">
        <v>361</v>
      </c>
      <c r="H133" s="43"/>
    </row>
    <row r="134" spans="1:8" ht="22.5" customHeight="1">
      <c r="A134" s="37" t="s">
        <v>3014</v>
      </c>
      <c r="B134" s="82" t="s">
        <v>358</v>
      </c>
      <c r="C134" s="38" t="s">
        <v>374</v>
      </c>
      <c r="D134" s="48" t="s">
        <v>3016</v>
      </c>
      <c r="E134" s="49" t="s">
        <v>360</v>
      </c>
      <c r="F134" s="39"/>
      <c r="G134" s="42" t="s">
        <v>361</v>
      </c>
      <c r="H134" s="43"/>
    </row>
    <row r="135" spans="1:8" ht="22.5" customHeight="1">
      <c r="A135" s="37" t="s">
        <v>3014</v>
      </c>
      <c r="B135" s="82" t="s">
        <v>358</v>
      </c>
      <c r="C135" s="38" t="s">
        <v>376</v>
      </c>
      <c r="D135" s="48" t="s">
        <v>3017</v>
      </c>
      <c r="E135" s="49" t="s">
        <v>360</v>
      </c>
      <c r="F135" s="39"/>
      <c r="G135" s="42" t="s">
        <v>361</v>
      </c>
      <c r="H135" s="43"/>
    </row>
    <row r="136" spans="1:8" ht="22.5" customHeight="1">
      <c r="A136" s="37" t="s">
        <v>3018</v>
      </c>
      <c r="B136" s="82" t="s">
        <v>358</v>
      </c>
      <c r="C136" s="47"/>
      <c r="D136" s="48" t="s">
        <v>3019</v>
      </c>
      <c r="E136" s="49" t="s">
        <v>2330</v>
      </c>
      <c r="F136" s="39"/>
      <c r="G136" s="42" t="s">
        <v>361</v>
      </c>
      <c r="H136" s="43" t="s">
        <v>1543</v>
      </c>
    </row>
    <row r="137" spans="1:8" ht="22.5" customHeight="1">
      <c r="A137" s="37" t="s">
        <v>3020</v>
      </c>
      <c r="B137" s="82" t="s">
        <v>358</v>
      </c>
      <c r="C137" s="47"/>
      <c r="D137" s="48" t="s">
        <v>3021</v>
      </c>
      <c r="E137" s="49" t="s">
        <v>390</v>
      </c>
      <c r="F137" s="39"/>
      <c r="G137" s="42" t="s">
        <v>361</v>
      </c>
      <c r="H137" s="43" t="s">
        <v>1578</v>
      </c>
    </row>
    <row r="138" spans="1:8" ht="22.5" customHeight="1">
      <c r="A138" s="37" t="s">
        <v>3020</v>
      </c>
      <c r="B138" s="82" t="s">
        <v>362</v>
      </c>
      <c r="C138" s="47"/>
      <c r="D138" s="48" t="s">
        <v>3022</v>
      </c>
      <c r="E138" s="49" t="s">
        <v>390</v>
      </c>
      <c r="F138" s="39"/>
      <c r="G138" s="42" t="s">
        <v>361</v>
      </c>
      <c r="H138" s="43" t="s">
        <v>1578</v>
      </c>
    </row>
    <row r="139" spans="1:8" ht="22.5" customHeight="1">
      <c r="A139" s="37" t="s">
        <v>3020</v>
      </c>
      <c r="B139" s="82" t="s">
        <v>364</v>
      </c>
      <c r="C139" s="47"/>
      <c r="D139" s="48" t="s">
        <v>3023</v>
      </c>
      <c r="E139" s="49" t="s">
        <v>360</v>
      </c>
      <c r="F139" s="39"/>
      <c r="G139" s="42" t="s">
        <v>361</v>
      </c>
      <c r="H139" s="43"/>
    </row>
    <row r="140" spans="1:8" ht="35.9" customHeight="1">
      <c r="A140" s="37" t="s">
        <v>3020</v>
      </c>
      <c r="B140" s="82" t="s">
        <v>405</v>
      </c>
      <c r="C140" s="47"/>
      <c r="D140" s="48" t="s">
        <v>3024</v>
      </c>
      <c r="E140" s="49" t="s">
        <v>2330</v>
      </c>
      <c r="F140" s="39"/>
      <c r="G140" s="42" t="s">
        <v>361</v>
      </c>
      <c r="H140" s="43" t="s">
        <v>1543</v>
      </c>
    </row>
    <row r="141" spans="1:8" ht="35.9" customHeight="1">
      <c r="A141" s="37" t="s">
        <v>3020</v>
      </c>
      <c r="B141" s="82" t="s">
        <v>408</v>
      </c>
      <c r="C141" s="47"/>
      <c r="D141" s="48" t="s">
        <v>3025</v>
      </c>
      <c r="E141" s="49" t="s">
        <v>2330</v>
      </c>
      <c r="F141" s="39"/>
      <c r="G141" s="42" t="s">
        <v>361</v>
      </c>
      <c r="H141" s="43" t="s">
        <v>1543</v>
      </c>
    </row>
    <row r="142" spans="1:8" ht="22.5" customHeight="1">
      <c r="A142" s="37" t="s">
        <v>3020</v>
      </c>
      <c r="B142" s="82" t="s">
        <v>408</v>
      </c>
      <c r="C142" s="47"/>
      <c r="D142" s="48" t="s">
        <v>3026</v>
      </c>
      <c r="E142" s="107" t="s">
        <v>360</v>
      </c>
      <c r="F142" s="39"/>
      <c r="G142" s="42" t="s">
        <v>361</v>
      </c>
      <c r="H142" s="43"/>
    </row>
    <row r="143" spans="1:8" ht="20">
      <c r="A143" s="37" t="s">
        <v>3027</v>
      </c>
      <c r="B143" s="82" t="s">
        <v>358</v>
      </c>
      <c r="C143" s="47"/>
      <c r="D143" s="48" t="s">
        <v>3028</v>
      </c>
      <c r="E143" s="49" t="s">
        <v>2500</v>
      </c>
      <c r="F143" s="41" t="s">
        <v>434</v>
      </c>
      <c r="G143" s="42" t="s">
        <v>361</v>
      </c>
      <c r="H143" s="43" t="s">
        <v>3029</v>
      </c>
    </row>
    <row r="144" spans="1:8" ht="22.5" customHeight="1">
      <c r="A144" s="37" t="s">
        <v>3027</v>
      </c>
      <c r="B144" s="82" t="s">
        <v>358</v>
      </c>
      <c r="C144" s="47"/>
      <c r="D144" s="48" t="s">
        <v>3030</v>
      </c>
      <c r="E144" s="49" t="s">
        <v>387</v>
      </c>
      <c r="F144" s="39"/>
      <c r="G144" s="42" t="s">
        <v>361</v>
      </c>
      <c r="H144" s="43" t="s">
        <v>3031</v>
      </c>
    </row>
    <row r="145" spans="1:8" ht="22.5" customHeight="1">
      <c r="A145" s="37" t="s">
        <v>3027</v>
      </c>
      <c r="B145" s="82" t="s">
        <v>358</v>
      </c>
      <c r="C145" s="47"/>
      <c r="D145" s="48" t="s">
        <v>3032</v>
      </c>
      <c r="E145" s="49" t="s">
        <v>2363</v>
      </c>
      <c r="F145" s="39"/>
      <c r="G145" s="41" t="s">
        <v>2315</v>
      </c>
      <c r="H145" s="43" t="s">
        <v>3033</v>
      </c>
    </row>
    <row r="146" spans="1:8" ht="22.5" customHeight="1">
      <c r="A146" s="37" t="s">
        <v>3027</v>
      </c>
      <c r="B146" s="82" t="s">
        <v>362</v>
      </c>
      <c r="C146" s="47"/>
      <c r="D146" s="48" t="s">
        <v>3034</v>
      </c>
      <c r="E146" s="49" t="s">
        <v>360</v>
      </c>
      <c r="F146" s="39"/>
      <c r="G146" s="42" t="s">
        <v>361</v>
      </c>
      <c r="H146" s="43"/>
    </row>
    <row r="147" spans="1:8" ht="22.5" customHeight="1">
      <c r="A147" s="37" t="s">
        <v>3035</v>
      </c>
      <c r="B147" s="82" t="s">
        <v>358</v>
      </c>
      <c r="C147" s="47"/>
      <c r="D147" s="48" t="s">
        <v>3036</v>
      </c>
      <c r="E147" s="49" t="s">
        <v>2330</v>
      </c>
      <c r="F147" s="39"/>
      <c r="G147" s="42" t="s">
        <v>361</v>
      </c>
      <c r="H147" s="43" t="s">
        <v>1543</v>
      </c>
    </row>
    <row r="148" spans="1:8" ht="124.4" customHeight="1">
      <c r="A148" s="37" t="s">
        <v>3037</v>
      </c>
      <c r="B148" s="82" t="s">
        <v>358</v>
      </c>
      <c r="C148" s="38"/>
      <c r="D148" s="48" t="s">
        <v>3038</v>
      </c>
      <c r="E148" s="49" t="s">
        <v>440</v>
      </c>
      <c r="F148" s="42" t="s">
        <v>3039</v>
      </c>
      <c r="G148" s="42" t="s">
        <v>361</v>
      </c>
      <c r="H148" s="43" t="s">
        <v>3040</v>
      </c>
    </row>
    <row r="149" spans="1:8" ht="35.9" customHeight="1">
      <c r="A149" s="37" t="s">
        <v>3037</v>
      </c>
      <c r="B149" s="82" t="s">
        <v>358</v>
      </c>
      <c r="C149" s="47"/>
      <c r="D149" s="48" t="s">
        <v>3041</v>
      </c>
      <c r="E149" s="49" t="s">
        <v>390</v>
      </c>
      <c r="F149" s="39"/>
      <c r="G149" s="42" t="s">
        <v>361</v>
      </c>
      <c r="H149" s="43" t="s">
        <v>3042</v>
      </c>
    </row>
    <row r="150" spans="1:8" ht="22.5" customHeight="1">
      <c r="A150" s="37" t="s">
        <v>3037</v>
      </c>
      <c r="B150" s="82" t="s">
        <v>362</v>
      </c>
      <c r="C150" s="47"/>
      <c r="D150" s="48" t="s">
        <v>3043</v>
      </c>
      <c r="E150" s="49" t="s">
        <v>360</v>
      </c>
      <c r="F150" s="39"/>
      <c r="G150" s="42" t="s">
        <v>361</v>
      </c>
      <c r="H150" s="43"/>
    </row>
    <row r="151" spans="1:8" ht="22.5" customHeight="1">
      <c r="A151" s="37" t="s">
        <v>3037</v>
      </c>
      <c r="B151" s="82" t="s">
        <v>3044</v>
      </c>
      <c r="C151" s="38"/>
      <c r="D151" s="48" t="s">
        <v>3045</v>
      </c>
      <c r="E151" s="49" t="s">
        <v>360</v>
      </c>
      <c r="F151" s="39"/>
      <c r="G151" s="42" t="s">
        <v>361</v>
      </c>
      <c r="H151" s="43"/>
    </row>
    <row r="152" spans="1:8" ht="35.9" customHeight="1">
      <c r="A152" s="37" t="s">
        <v>3046</v>
      </c>
      <c r="B152" s="82" t="s">
        <v>358</v>
      </c>
      <c r="C152" s="38" t="s">
        <v>374</v>
      </c>
      <c r="D152" s="48" t="s">
        <v>3047</v>
      </c>
      <c r="E152" s="49" t="s">
        <v>367</v>
      </c>
      <c r="F152" s="42" t="s">
        <v>368</v>
      </c>
      <c r="G152" s="42" t="s">
        <v>361</v>
      </c>
      <c r="H152" s="43" t="s">
        <v>369</v>
      </c>
    </row>
    <row r="153" spans="1:8" ht="35.9" customHeight="1">
      <c r="A153" s="37" t="s">
        <v>3046</v>
      </c>
      <c r="B153" s="82" t="s">
        <v>358</v>
      </c>
      <c r="C153" s="38" t="s">
        <v>376</v>
      </c>
      <c r="D153" s="48" t="s">
        <v>3048</v>
      </c>
      <c r="E153" s="49" t="s">
        <v>367</v>
      </c>
      <c r="F153" s="42" t="s">
        <v>368</v>
      </c>
      <c r="G153" s="42" t="s">
        <v>361</v>
      </c>
      <c r="H153" s="43" t="s">
        <v>369</v>
      </c>
    </row>
    <row r="154" spans="1:8" ht="25.4" customHeight="1">
      <c r="A154" s="37" t="s">
        <v>3046</v>
      </c>
      <c r="B154" s="82" t="s">
        <v>358</v>
      </c>
      <c r="C154" s="38" t="s">
        <v>378</v>
      </c>
      <c r="D154" s="48" t="s">
        <v>3049</v>
      </c>
      <c r="E154" s="49" t="s">
        <v>367</v>
      </c>
      <c r="F154" s="42" t="s">
        <v>368</v>
      </c>
      <c r="G154" s="42" t="s">
        <v>361</v>
      </c>
      <c r="H154" s="43" t="s">
        <v>369</v>
      </c>
    </row>
    <row r="155" spans="1:8" ht="35.9" customHeight="1">
      <c r="A155" s="37" t="s">
        <v>3046</v>
      </c>
      <c r="B155" s="82" t="s">
        <v>358</v>
      </c>
      <c r="C155" s="38" t="s">
        <v>382</v>
      </c>
      <c r="D155" s="48" t="s">
        <v>3050</v>
      </c>
      <c r="E155" s="49" t="s">
        <v>367</v>
      </c>
      <c r="F155" s="42" t="s">
        <v>368</v>
      </c>
      <c r="G155" s="42" t="s">
        <v>361</v>
      </c>
      <c r="H155" s="43" t="s">
        <v>369</v>
      </c>
    </row>
    <row r="156" spans="1:8" ht="25.4" customHeight="1">
      <c r="A156" s="37" t="s">
        <v>3046</v>
      </c>
      <c r="B156" s="82" t="s">
        <v>358</v>
      </c>
      <c r="C156" s="38" t="s">
        <v>740</v>
      </c>
      <c r="D156" s="48" t="s">
        <v>3051</v>
      </c>
      <c r="E156" s="49" t="s">
        <v>367</v>
      </c>
      <c r="F156" s="42" t="s">
        <v>368</v>
      </c>
      <c r="G156" s="42" t="s">
        <v>361</v>
      </c>
      <c r="H156" s="43" t="s">
        <v>369</v>
      </c>
    </row>
    <row r="157" spans="1:8" ht="22.5" customHeight="1">
      <c r="A157" s="37" t="s">
        <v>3046</v>
      </c>
      <c r="B157" s="82" t="s">
        <v>358</v>
      </c>
      <c r="C157" s="38" t="s">
        <v>740</v>
      </c>
      <c r="D157" s="48" t="s">
        <v>3052</v>
      </c>
      <c r="E157" s="49" t="s">
        <v>360</v>
      </c>
      <c r="F157" s="41"/>
      <c r="G157" s="42" t="s">
        <v>361</v>
      </c>
      <c r="H157" s="43"/>
    </row>
    <row r="158" spans="1:8" ht="35.9" customHeight="1">
      <c r="A158" s="37" t="s">
        <v>3046</v>
      </c>
      <c r="B158" s="82" t="s">
        <v>362</v>
      </c>
      <c r="C158" s="47"/>
      <c r="D158" s="48" t="s">
        <v>3053</v>
      </c>
      <c r="E158" s="49" t="s">
        <v>2330</v>
      </c>
      <c r="F158" s="39"/>
      <c r="G158" s="42" t="s">
        <v>361</v>
      </c>
      <c r="H158" s="43" t="s">
        <v>1543</v>
      </c>
    </row>
    <row r="159" spans="1:8" ht="122.15" customHeight="1">
      <c r="A159" s="37" t="s">
        <v>3054</v>
      </c>
      <c r="B159" s="82" t="s">
        <v>358</v>
      </c>
      <c r="C159" s="38"/>
      <c r="D159" s="48" t="s">
        <v>3055</v>
      </c>
      <c r="E159" s="49" t="s">
        <v>440</v>
      </c>
      <c r="F159" s="42" t="s">
        <v>3056</v>
      </c>
      <c r="G159" s="42" t="s">
        <v>361</v>
      </c>
      <c r="H159" s="43" t="s">
        <v>3057</v>
      </c>
    </row>
    <row r="160" spans="1:8" ht="37.5" customHeight="1">
      <c r="A160" s="37" t="s">
        <v>3054</v>
      </c>
      <c r="B160" s="82" t="s">
        <v>358</v>
      </c>
      <c r="C160" s="47"/>
      <c r="D160" s="48" t="s">
        <v>3058</v>
      </c>
      <c r="E160" s="49" t="s">
        <v>390</v>
      </c>
      <c r="F160" s="39"/>
      <c r="G160" s="42" t="s">
        <v>361</v>
      </c>
      <c r="H160" s="43" t="s">
        <v>3042</v>
      </c>
    </row>
    <row r="161" spans="1:8" ht="22.5" customHeight="1">
      <c r="A161" s="37" t="s">
        <v>3054</v>
      </c>
      <c r="B161" s="108" t="s">
        <v>362</v>
      </c>
      <c r="C161" s="47"/>
      <c r="D161" s="48" t="s">
        <v>3059</v>
      </c>
      <c r="E161" s="49" t="s">
        <v>360</v>
      </c>
      <c r="F161" s="39"/>
      <c r="G161" s="42" t="s">
        <v>361</v>
      </c>
      <c r="H161" s="43"/>
    </row>
    <row r="162" spans="1:8" ht="22.5" customHeight="1">
      <c r="A162" s="37" t="s">
        <v>3054</v>
      </c>
      <c r="B162" s="82" t="s">
        <v>3060</v>
      </c>
      <c r="C162" s="38"/>
      <c r="D162" s="48" t="s">
        <v>3061</v>
      </c>
      <c r="E162" s="49" t="s">
        <v>360</v>
      </c>
      <c r="F162" s="39"/>
      <c r="G162" s="42" t="s">
        <v>361</v>
      </c>
      <c r="H162" s="43"/>
    </row>
    <row r="163" spans="1:8" ht="118.5" customHeight="1">
      <c r="A163" s="37" t="s">
        <v>3062</v>
      </c>
      <c r="B163" s="82" t="s">
        <v>358</v>
      </c>
      <c r="C163" s="38"/>
      <c r="D163" s="48" t="s">
        <v>3063</v>
      </c>
      <c r="E163" s="49" t="s">
        <v>440</v>
      </c>
      <c r="F163" s="42" t="s">
        <v>3064</v>
      </c>
      <c r="G163" s="42" t="s">
        <v>361</v>
      </c>
      <c r="H163" s="43" t="s">
        <v>3065</v>
      </c>
    </row>
    <row r="164" spans="1:8" ht="35.9" customHeight="1">
      <c r="A164" s="37" t="s">
        <v>3062</v>
      </c>
      <c r="B164" s="82" t="s">
        <v>358</v>
      </c>
      <c r="C164" s="47"/>
      <c r="D164" s="48" t="s">
        <v>3066</v>
      </c>
      <c r="E164" s="49" t="s">
        <v>390</v>
      </c>
      <c r="F164" s="39"/>
      <c r="G164" s="42" t="s">
        <v>361</v>
      </c>
      <c r="H164" s="43" t="s">
        <v>3042</v>
      </c>
    </row>
    <row r="165" spans="1:8" ht="22.5" customHeight="1">
      <c r="A165" s="37" t="s">
        <v>3062</v>
      </c>
      <c r="B165" s="82" t="s">
        <v>362</v>
      </c>
      <c r="C165" s="47"/>
      <c r="D165" s="48" t="s">
        <v>3067</v>
      </c>
      <c r="E165" s="49" t="s">
        <v>360</v>
      </c>
      <c r="F165" s="39"/>
      <c r="G165" s="42" t="s">
        <v>361</v>
      </c>
      <c r="H165" s="43"/>
    </row>
    <row r="166" spans="1:8" ht="22.5" customHeight="1">
      <c r="A166" s="37" t="s">
        <v>3062</v>
      </c>
      <c r="B166" s="82" t="s">
        <v>1527</v>
      </c>
      <c r="C166" s="38"/>
      <c r="D166" s="48" t="s">
        <v>3068</v>
      </c>
      <c r="E166" s="49" t="s">
        <v>360</v>
      </c>
      <c r="F166" s="39"/>
      <c r="G166" s="42" t="s">
        <v>361</v>
      </c>
      <c r="H166" s="43"/>
    </row>
    <row r="167" spans="1:8" ht="67.5" customHeight="1">
      <c r="A167" s="37" t="s">
        <v>3069</v>
      </c>
      <c r="B167" s="82" t="s">
        <v>358</v>
      </c>
      <c r="C167" s="39"/>
      <c r="D167" s="40" t="s">
        <v>3070</v>
      </c>
      <c r="E167" s="41" t="s">
        <v>440</v>
      </c>
      <c r="F167" s="42" t="s">
        <v>3071</v>
      </c>
      <c r="G167" s="42" t="s">
        <v>361</v>
      </c>
      <c r="H167" s="43" t="s">
        <v>3072</v>
      </c>
    </row>
    <row r="168" spans="1:8" ht="22.5" customHeight="1">
      <c r="A168" s="37" t="s">
        <v>3069</v>
      </c>
      <c r="B168" s="82" t="s">
        <v>358</v>
      </c>
      <c r="C168" s="47"/>
      <c r="D168" s="48" t="s">
        <v>3073</v>
      </c>
      <c r="E168" s="49" t="s">
        <v>390</v>
      </c>
      <c r="F168" s="39"/>
      <c r="G168" s="42" t="s">
        <v>361</v>
      </c>
      <c r="H168" s="43" t="s">
        <v>3074</v>
      </c>
    </row>
    <row r="169" spans="1:8" ht="22.5" customHeight="1">
      <c r="A169" s="63" t="s">
        <v>3069</v>
      </c>
      <c r="B169" s="88" t="s">
        <v>362</v>
      </c>
      <c r="C169" s="68"/>
      <c r="D169" s="66" t="s">
        <v>3075</v>
      </c>
      <c r="E169" s="83" t="s">
        <v>390</v>
      </c>
      <c r="F169" s="67"/>
      <c r="G169" s="42" t="s">
        <v>361</v>
      </c>
      <c r="H169" s="43" t="s">
        <v>1578</v>
      </c>
    </row>
    <row r="170" spans="1:8" ht="22.5" customHeight="1">
      <c r="A170" s="63" t="s">
        <v>3069</v>
      </c>
      <c r="B170" s="88" t="s">
        <v>364</v>
      </c>
      <c r="C170" s="68"/>
      <c r="D170" s="66" t="s">
        <v>3076</v>
      </c>
      <c r="E170" s="83" t="s">
        <v>360</v>
      </c>
      <c r="F170" s="67"/>
      <c r="G170" s="42" t="s">
        <v>361</v>
      </c>
      <c r="H170" s="43"/>
    </row>
    <row r="171" spans="1:8" ht="22.5" customHeight="1">
      <c r="A171" s="37" t="s">
        <v>3069</v>
      </c>
      <c r="B171" s="82" t="s">
        <v>3077</v>
      </c>
      <c r="C171" s="47"/>
      <c r="D171" s="48" t="s">
        <v>3078</v>
      </c>
      <c r="E171" s="49" t="s">
        <v>367</v>
      </c>
      <c r="F171" s="42" t="s">
        <v>368</v>
      </c>
      <c r="G171" s="42" t="s">
        <v>361</v>
      </c>
      <c r="H171" s="43" t="s">
        <v>369</v>
      </c>
    </row>
  </sheetData>
  <autoFilter ref="A2:I2" xr:uid="{5874FC36-61C7-4557-9CD5-FFE9F816E14F}">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B372A-9E41-40DC-A256-5A3A4F04B7E5}">
  <sheetPr>
    <tabColor theme="2" tint="-0.249977111117893"/>
  </sheetPr>
  <dimension ref="D3:L131"/>
  <sheetViews>
    <sheetView workbookViewId="0"/>
  </sheetViews>
  <sheetFormatPr defaultColWidth="8.765625" defaultRowHeight="15.5"/>
  <cols>
    <col min="1" max="7" width="8.765625" style="18"/>
    <col min="8" max="8" width="8.765625" style="18" customWidth="1"/>
    <col min="9" max="9" width="15.23046875" style="18" customWidth="1"/>
    <col min="10" max="10" width="66.4609375" style="18" customWidth="1"/>
    <col min="11" max="11" width="15.23046875" style="296" customWidth="1"/>
    <col min="12" max="12" width="28.4609375" style="18" customWidth="1"/>
    <col min="13" max="16384" width="8.765625" style="18"/>
  </cols>
  <sheetData>
    <row r="3" spans="4:12" ht="32.5" customHeight="1" thickBot="1">
      <c r="D3" s="535" t="s">
        <v>171</v>
      </c>
      <c r="E3" s="535"/>
      <c r="F3" s="535"/>
      <c r="G3" s="535"/>
      <c r="H3" s="535"/>
      <c r="I3" s="321" t="s">
        <v>172</v>
      </c>
      <c r="J3" s="269" t="s">
        <v>173</v>
      </c>
      <c r="K3" s="294" t="s">
        <v>7</v>
      </c>
      <c r="L3" s="295" t="s">
        <v>8</v>
      </c>
    </row>
    <row r="4" spans="4:12" ht="32.5" customHeight="1" thickBot="1">
      <c r="D4" s="268"/>
      <c r="E4" s="268"/>
      <c r="F4" s="268"/>
      <c r="G4" s="268"/>
      <c r="H4" s="268"/>
      <c r="I4" s="268"/>
      <c r="J4" s="271"/>
      <c r="K4" s="297"/>
      <c r="L4" s="272"/>
    </row>
    <row r="5" spans="4:12" ht="32.5" customHeight="1" thickBot="1">
      <c r="D5" s="268"/>
      <c r="E5" s="268"/>
      <c r="F5" s="268"/>
      <c r="G5" s="268"/>
      <c r="H5" s="268"/>
      <c r="I5" s="268"/>
      <c r="J5" s="271"/>
      <c r="K5" s="297"/>
      <c r="L5" s="272"/>
    </row>
    <row r="6" spans="4:12">
      <c r="D6" s="536" t="s">
        <v>174</v>
      </c>
      <c r="E6" s="537"/>
      <c r="F6" s="537"/>
      <c r="G6" s="537"/>
      <c r="H6" s="538"/>
      <c r="I6" s="270"/>
      <c r="J6" s="271" t="s">
        <v>11</v>
      </c>
      <c r="K6" s="297" t="s">
        <v>175</v>
      </c>
      <c r="L6" s="272" t="s">
        <v>12</v>
      </c>
    </row>
    <row r="7" spans="4:12">
      <c r="D7" s="539"/>
      <c r="E7" s="540"/>
      <c r="F7" s="540"/>
      <c r="G7" s="540"/>
      <c r="H7" s="541"/>
      <c r="I7" s="268"/>
      <c r="J7" s="20" t="s">
        <v>14</v>
      </c>
      <c r="K7" s="414" t="s">
        <v>175</v>
      </c>
      <c r="L7" s="273" t="s">
        <v>12</v>
      </c>
    </row>
    <row r="8" spans="4:12">
      <c r="D8" s="539"/>
      <c r="E8" s="540"/>
      <c r="F8" s="540"/>
      <c r="G8" s="540"/>
      <c r="H8" s="541"/>
      <c r="I8" s="268"/>
      <c r="J8" s="20" t="s">
        <v>16</v>
      </c>
      <c r="K8" s="414" t="s">
        <v>175</v>
      </c>
      <c r="L8" s="273" t="s">
        <v>12</v>
      </c>
    </row>
    <row r="9" spans="4:12">
      <c r="D9" s="539"/>
      <c r="E9" s="540"/>
      <c r="F9" s="540"/>
      <c r="G9" s="540"/>
      <c r="H9" s="541"/>
      <c r="I9" s="268"/>
      <c r="J9" s="20" t="s">
        <v>18</v>
      </c>
      <c r="K9" s="414" t="s">
        <v>175</v>
      </c>
      <c r="L9" s="273" t="s">
        <v>12</v>
      </c>
    </row>
    <row r="10" spans="4:12">
      <c r="D10" s="539"/>
      <c r="E10" s="540"/>
      <c r="F10" s="540"/>
      <c r="G10" s="540"/>
      <c r="H10" s="541"/>
      <c r="I10" s="268"/>
      <c r="J10" s="20" t="s">
        <v>20</v>
      </c>
      <c r="K10" s="414" t="s">
        <v>175</v>
      </c>
      <c r="L10" s="273" t="s">
        <v>12</v>
      </c>
    </row>
    <row r="11" spans="4:12">
      <c r="D11" s="539"/>
      <c r="E11" s="540"/>
      <c r="F11" s="540"/>
      <c r="G11" s="540"/>
      <c r="H11" s="541"/>
      <c r="I11" s="268"/>
      <c r="J11" s="20" t="s">
        <v>22</v>
      </c>
      <c r="K11" s="414" t="s">
        <v>175</v>
      </c>
      <c r="L11" s="273" t="s">
        <v>12</v>
      </c>
    </row>
    <row r="12" spans="4:12">
      <c r="D12" s="539"/>
      <c r="E12" s="540"/>
      <c r="F12" s="540"/>
      <c r="G12" s="540"/>
      <c r="H12" s="541"/>
      <c r="I12" s="268"/>
      <c r="J12" s="20" t="s">
        <v>24</v>
      </c>
      <c r="K12" s="414" t="s">
        <v>175</v>
      </c>
      <c r="L12" s="273" t="s">
        <v>25</v>
      </c>
    </row>
    <row r="13" spans="4:12">
      <c r="D13" s="539"/>
      <c r="E13" s="540"/>
      <c r="F13" s="540"/>
      <c r="G13" s="540"/>
      <c r="H13" s="541"/>
      <c r="I13" s="268"/>
      <c r="J13" s="20" t="s">
        <v>27</v>
      </c>
      <c r="K13" s="414" t="s">
        <v>175</v>
      </c>
      <c r="L13" s="273" t="s">
        <v>25</v>
      </c>
    </row>
    <row r="14" spans="4:12">
      <c r="D14" s="539"/>
      <c r="E14" s="540"/>
      <c r="F14" s="540"/>
      <c r="G14" s="540"/>
      <c r="H14" s="541"/>
      <c r="I14" s="268"/>
      <c r="J14" s="20" t="s">
        <v>30</v>
      </c>
      <c r="K14" s="414" t="s">
        <v>175</v>
      </c>
      <c r="L14" s="273" t="s">
        <v>12</v>
      </c>
    </row>
    <row r="15" spans="4:12">
      <c r="D15" s="539"/>
      <c r="E15" s="540"/>
      <c r="F15" s="540"/>
      <c r="G15" s="540"/>
      <c r="H15" s="541"/>
      <c r="I15" s="268"/>
      <c r="J15" s="22" t="s">
        <v>32</v>
      </c>
      <c r="K15" s="298" t="s">
        <v>175</v>
      </c>
      <c r="L15" s="273" t="s">
        <v>12</v>
      </c>
    </row>
    <row r="16" spans="4:12">
      <c r="D16" s="539"/>
      <c r="E16" s="540"/>
      <c r="F16" s="540"/>
      <c r="G16" s="540"/>
      <c r="H16" s="541"/>
      <c r="I16" s="268"/>
      <c r="J16" s="22" t="s">
        <v>34</v>
      </c>
      <c r="K16" s="298" t="s">
        <v>175</v>
      </c>
      <c r="L16" s="273" t="s">
        <v>12</v>
      </c>
    </row>
    <row r="17" spans="4:12">
      <c r="D17" s="539"/>
      <c r="E17" s="540"/>
      <c r="F17" s="540"/>
      <c r="G17" s="540"/>
      <c r="H17" s="541"/>
      <c r="I17" s="268"/>
      <c r="J17" s="22" t="s">
        <v>36</v>
      </c>
      <c r="K17" s="298" t="s">
        <v>175</v>
      </c>
      <c r="L17" s="273" t="s">
        <v>12</v>
      </c>
    </row>
    <row r="18" spans="4:12">
      <c r="D18" s="539"/>
      <c r="E18" s="540"/>
      <c r="F18" s="540"/>
      <c r="G18" s="540"/>
      <c r="H18" s="541"/>
      <c r="I18" s="268"/>
      <c r="J18" s="22" t="s">
        <v>38</v>
      </c>
      <c r="K18" s="298" t="s">
        <v>175</v>
      </c>
      <c r="L18" s="273" t="s">
        <v>12</v>
      </c>
    </row>
    <row r="19" spans="4:12">
      <c r="D19" s="539"/>
      <c r="E19" s="540"/>
      <c r="F19" s="540"/>
      <c r="G19" s="540"/>
      <c r="H19" s="541"/>
      <c r="I19" s="268"/>
      <c r="J19" s="22" t="s">
        <v>40</v>
      </c>
      <c r="K19" s="298" t="s">
        <v>175</v>
      </c>
      <c r="L19" s="273" t="s">
        <v>12</v>
      </c>
    </row>
    <row r="20" spans="4:12">
      <c r="D20" s="539"/>
      <c r="E20" s="540"/>
      <c r="F20" s="540"/>
      <c r="G20" s="540"/>
      <c r="H20" s="541"/>
      <c r="I20" s="268"/>
      <c r="J20" s="22" t="s">
        <v>42</v>
      </c>
      <c r="K20" s="298" t="s">
        <v>175</v>
      </c>
      <c r="L20" s="273" t="s">
        <v>12</v>
      </c>
    </row>
    <row r="21" spans="4:12">
      <c r="D21" s="539"/>
      <c r="E21" s="540"/>
      <c r="F21" s="540"/>
      <c r="G21" s="540"/>
      <c r="H21" s="541"/>
      <c r="I21" s="268"/>
      <c r="J21" s="22" t="s">
        <v>44</v>
      </c>
      <c r="K21" s="298" t="s">
        <v>175</v>
      </c>
      <c r="L21" s="273" t="s">
        <v>12</v>
      </c>
    </row>
    <row r="22" spans="4:12">
      <c r="D22" s="539"/>
      <c r="E22" s="540"/>
      <c r="F22" s="540"/>
      <c r="G22" s="540"/>
      <c r="H22" s="541"/>
      <c r="I22" s="268"/>
      <c r="J22" s="22" t="s">
        <v>46</v>
      </c>
      <c r="K22" s="298" t="s">
        <v>175</v>
      </c>
      <c r="L22" s="273" t="s">
        <v>25</v>
      </c>
    </row>
    <row r="23" spans="4:12">
      <c r="D23" s="539"/>
      <c r="E23" s="540"/>
      <c r="F23" s="540"/>
      <c r="G23" s="540"/>
      <c r="H23" s="541"/>
      <c r="I23" s="268"/>
      <c r="J23" s="22" t="s">
        <v>48</v>
      </c>
      <c r="K23" s="298" t="s">
        <v>175</v>
      </c>
      <c r="L23" s="273" t="s">
        <v>12</v>
      </c>
    </row>
    <row r="24" spans="4:12">
      <c r="D24" s="539"/>
      <c r="E24" s="540"/>
      <c r="F24" s="540"/>
      <c r="G24" s="540"/>
      <c r="H24" s="541"/>
      <c r="I24" s="268"/>
      <c r="J24" s="22" t="s">
        <v>51</v>
      </c>
      <c r="K24" s="298" t="s">
        <v>175</v>
      </c>
      <c r="L24" s="273" t="s">
        <v>12</v>
      </c>
    </row>
    <row r="25" spans="4:12">
      <c r="D25" s="539"/>
      <c r="E25" s="540"/>
      <c r="F25" s="540"/>
      <c r="G25" s="540"/>
      <c r="H25" s="541"/>
      <c r="I25" s="268"/>
      <c r="J25" s="22" t="s">
        <v>53</v>
      </c>
      <c r="K25" s="298" t="s">
        <v>175</v>
      </c>
      <c r="L25" s="273" t="s">
        <v>12</v>
      </c>
    </row>
    <row r="26" spans="4:12">
      <c r="D26" s="539"/>
      <c r="E26" s="540"/>
      <c r="F26" s="540"/>
      <c r="G26" s="540"/>
      <c r="H26" s="541"/>
      <c r="I26" s="268"/>
      <c r="J26" s="22" t="s">
        <v>55</v>
      </c>
      <c r="K26" s="298" t="s">
        <v>175</v>
      </c>
      <c r="L26" s="273" t="s">
        <v>12</v>
      </c>
    </row>
    <row r="27" spans="4:12">
      <c r="D27" s="539"/>
      <c r="E27" s="540"/>
      <c r="F27" s="540"/>
      <c r="G27" s="540"/>
      <c r="H27" s="541"/>
      <c r="I27" s="268"/>
      <c r="J27" s="22" t="s">
        <v>57</v>
      </c>
      <c r="K27" s="298" t="s">
        <v>175</v>
      </c>
      <c r="L27" s="273" t="s">
        <v>12</v>
      </c>
    </row>
    <row r="28" spans="4:12">
      <c r="D28" s="539"/>
      <c r="E28" s="540"/>
      <c r="F28" s="540"/>
      <c r="G28" s="540"/>
      <c r="H28" s="541"/>
      <c r="I28" s="268"/>
      <c r="J28" s="22" t="s">
        <v>59</v>
      </c>
      <c r="K28" s="298" t="s">
        <v>175</v>
      </c>
      <c r="L28" s="273" t="s">
        <v>12</v>
      </c>
    </row>
    <row r="29" spans="4:12">
      <c r="D29" s="539"/>
      <c r="E29" s="540"/>
      <c r="F29" s="540"/>
      <c r="G29" s="540"/>
      <c r="H29" s="541"/>
      <c r="I29" s="268"/>
      <c r="J29" s="22" t="s">
        <v>62</v>
      </c>
      <c r="K29" s="298" t="s">
        <v>175</v>
      </c>
      <c r="L29" s="273" t="s">
        <v>12</v>
      </c>
    </row>
    <row r="30" spans="4:12">
      <c r="D30" s="539"/>
      <c r="E30" s="540"/>
      <c r="F30" s="540"/>
      <c r="G30" s="540"/>
      <c r="H30" s="541"/>
      <c r="I30" s="268"/>
      <c r="J30" s="22" t="s">
        <v>64</v>
      </c>
      <c r="K30" s="298" t="s">
        <v>175</v>
      </c>
      <c r="L30" s="273" t="s">
        <v>12</v>
      </c>
    </row>
    <row r="31" spans="4:12">
      <c r="D31" s="539"/>
      <c r="E31" s="540"/>
      <c r="F31" s="540"/>
      <c r="G31" s="540"/>
      <c r="H31" s="541"/>
      <c r="I31" s="268"/>
      <c r="J31" s="22" t="s">
        <v>66</v>
      </c>
      <c r="K31" s="298" t="s">
        <v>175</v>
      </c>
      <c r="L31" s="273" t="s">
        <v>12</v>
      </c>
    </row>
    <row r="32" spans="4:12">
      <c r="D32" s="539"/>
      <c r="E32" s="540"/>
      <c r="F32" s="540"/>
      <c r="G32" s="540"/>
      <c r="H32" s="541"/>
      <c r="I32" s="268"/>
      <c r="J32" s="22" t="s">
        <v>68</v>
      </c>
      <c r="K32" s="298" t="s">
        <v>175</v>
      </c>
      <c r="L32" s="273" t="s">
        <v>12</v>
      </c>
    </row>
    <row r="33" spans="4:12">
      <c r="D33" s="539"/>
      <c r="E33" s="540"/>
      <c r="F33" s="540"/>
      <c r="G33" s="540"/>
      <c r="H33" s="541"/>
      <c r="I33" s="268"/>
      <c r="J33" s="22" t="s">
        <v>70</v>
      </c>
      <c r="K33" s="298" t="s">
        <v>175</v>
      </c>
      <c r="L33" s="273" t="s">
        <v>12</v>
      </c>
    </row>
    <row r="34" spans="4:12">
      <c r="D34" s="539"/>
      <c r="E34" s="540"/>
      <c r="F34" s="540"/>
      <c r="G34" s="540"/>
      <c r="H34" s="541"/>
      <c r="I34" s="268"/>
      <c r="J34" s="22" t="s">
        <v>71</v>
      </c>
      <c r="K34" s="298" t="s">
        <v>175</v>
      </c>
      <c r="L34" s="273" t="s">
        <v>12</v>
      </c>
    </row>
    <row r="35" spans="4:12" ht="16" thickBot="1">
      <c r="D35" s="542"/>
      <c r="E35" s="543"/>
      <c r="F35" s="543"/>
      <c r="G35" s="543"/>
      <c r="H35" s="544"/>
      <c r="I35" s="274"/>
      <c r="J35" s="275" t="s">
        <v>72</v>
      </c>
      <c r="K35" s="299" t="s">
        <v>175</v>
      </c>
      <c r="L35" s="276" t="s">
        <v>12</v>
      </c>
    </row>
    <row r="36" spans="4:12">
      <c r="D36" s="545" t="s">
        <v>73</v>
      </c>
      <c r="E36" s="546"/>
      <c r="F36" s="546"/>
      <c r="G36" s="546"/>
      <c r="H36" s="547"/>
      <c r="I36" s="277"/>
      <c r="J36" s="278" t="s">
        <v>74</v>
      </c>
      <c r="K36" s="300" t="s">
        <v>175</v>
      </c>
      <c r="L36" s="272" t="s">
        <v>75</v>
      </c>
    </row>
    <row r="37" spans="4:12">
      <c r="D37" s="548"/>
      <c r="E37" s="549"/>
      <c r="F37" s="549"/>
      <c r="G37" s="549"/>
      <c r="H37" s="550"/>
      <c r="I37" s="238"/>
      <c r="J37" s="23" t="s">
        <v>76</v>
      </c>
      <c r="K37" s="301" t="s">
        <v>175</v>
      </c>
      <c r="L37" s="273" t="s">
        <v>75</v>
      </c>
    </row>
    <row r="38" spans="4:12" ht="16" thickBot="1">
      <c r="D38" s="551"/>
      <c r="E38" s="552"/>
      <c r="F38" s="552"/>
      <c r="G38" s="552"/>
      <c r="H38" s="553"/>
      <c r="I38" s="279"/>
      <c r="J38" s="280" t="s">
        <v>77</v>
      </c>
      <c r="K38" s="415" t="s">
        <v>175</v>
      </c>
      <c r="L38" s="276" t="s">
        <v>75</v>
      </c>
    </row>
    <row r="39" spans="4:12" ht="28">
      <c r="D39" s="557" t="s">
        <v>9</v>
      </c>
      <c r="E39" s="558"/>
      <c r="F39" s="558"/>
      <c r="G39" s="558"/>
      <c r="H39" s="559"/>
      <c r="I39" s="527" t="e">
        <f>Stats_101!D9</f>
        <v>#REF!</v>
      </c>
      <c r="J39" s="271" t="s">
        <v>10</v>
      </c>
      <c r="K39" s="302">
        <f>Stats_101!J17</f>
        <v>0</v>
      </c>
      <c r="L39" s="272" t="s">
        <v>12</v>
      </c>
    </row>
    <row r="40" spans="4:12">
      <c r="D40" s="560"/>
      <c r="E40" s="561"/>
      <c r="F40" s="561"/>
      <c r="G40" s="561"/>
      <c r="H40" s="562"/>
      <c r="I40" s="528"/>
      <c r="J40" s="20" t="s">
        <v>13</v>
      </c>
      <c r="K40" s="303">
        <f>Stats_101!J18</f>
        <v>0</v>
      </c>
      <c r="L40" s="273" t="s">
        <v>12</v>
      </c>
    </row>
    <row r="41" spans="4:12">
      <c r="D41" s="560"/>
      <c r="E41" s="561"/>
      <c r="F41" s="561"/>
      <c r="G41" s="561"/>
      <c r="H41" s="562"/>
      <c r="I41" s="528"/>
      <c r="J41" s="20" t="s">
        <v>15</v>
      </c>
      <c r="K41" s="303">
        <f>Stats_101!J19</f>
        <v>0</v>
      </c>
      <c r="L41" s="273" t="s">
        <v>12</v>
      </c>
    </row>
    <row r="42" spans="4:12">
      <c r="D42" s="560"/>
      <c r="E42" s="561"/>
      <c r="F42" s="561"/>
      <c r="G42" s="561"/>
      <c r="H42" s="562"/>
      <c r="I42" s="528"/>
      <c r="J42" s="20" t="s">
        <v>17</v>
      </c>
      <c r="K42" s="303">
        <f>Stats_101!J20</f>
        <v>0</v>
      </c>
      <c r="L42" s="273" t="s">
        <v>12</v>
      </c>
    </row>
    <row r="43" spans="4:12">
      <c r="D43" s="560"/>
      <c r="E43" s="561"/>
      <c r="F43" s="561"/>
      <c r="G43" s="561"/>
      <c r="H43" s="562"/>
      <c r="I43" s="528"/>
      <c r="J43" s="20" t="s">
        <v>19</v>
      </c>
      <c r="K43" s="303">
        <f>Stats_101!J21</f>
        <v>0</v>
      </c>
      <c r="L43" s="273" t="s">
        <v>12</v>
      </c>
    </row>
    <row r="44" spans="4:12">
      <c r="D44" s="560"/>
      <c r="E44" s="561"/>
      <c r="F44" s="561"/>
      <c r="G44" s="561"/>
      <c r="H44" s="562"/>
      <c r="I44" s="528"/>
      <c r="J44" s="20" t="s">
        <v>21</v>
      </c>
      <c r="K44" s="303">
        <f>Stats_101!J22</f>
        <v>0</v>
      </c>
      <c r="L44" s="273" t="s">
        <v>12</v>
      </c>
    </row>
    <row r="45" spans="4:12">
      <c r="D45" s="560"/>
      <c r="E45" s="561"/>
      <c r="F45" s="561"/>
      <c r="G45" s="561"/>
      <c r="H45" s="562"/>
      <c r="I45" s="528"/>
      <c r="J45" s="20" t="s">
        <v>23</v>
      </c>
      <c r="K45" s="303">
        <f>Stats_101!J23</f>
        <v>0</v>
      </c>
      <c r="L45" s="273" t="s">
        <v>12</v>
      </c>
    </row>
    <row r="46" spans="4:12" ht="16" thickBot="1">
      <c r="D46" s="563"/>
      <c r="E46" s="564"/>
      <c r="F46" s="564"/>
      <c r="G46" s="564"/>
      <c r="H46" s="565"/>
      <c r="I46" s="529"/>
      <c r="J46" s="249" t="s">
        <v>26</v>
      </c>
      <c r="K46" s="304">
        <f>Stats_101!J24</f>
        <v>0</v>
      </c>
      <c r="L46" s="276" t="s">
        <v>12</v>
      </c>
    </row>
    <row r="47" spans="4:12" ht="28">
      <c r="D47" s="531" t="s">
        <v>176</v>
      </c>
      <c r="E47" s="531"/>
      <c r="F47" s="531"/>
      <c r="G47" s="531"/>
      <c r="H47" s="531"/>
      <c r="I47" s="322"/>
      <c r="J47" s="281" t="s">
        <v>177</v>
      </c>
      <c r="K47" s="300" t="s">
        <v>175</v>
      </c>
      <c r="L47" s="272" t="s">
        <v>108</v>
      </c>
    </row>
    <row r="48" spans="4:12">
      <c r="D48" s="532"/>
      <c r="E48" s="532"/>
      <c r="F48" s="532"/>
      <c r="G48" s="532"/>
      <c r="H48" s="532"/>
      <c r="I48" s="239"/>
      <c r="J48" s="19" t="s">
        <v>178</v>
      </c>
      <c r="K48" s="416" t="s">
        <v>175</v>
      </c>
      <c r="L48" s="273" t="s">
        <v>108</v>
      </c>
    </row>
    <row r="49" spans="4:12">
      <c r="D49" s="532"/>
      <c r="E49" s="532"/>
      <c r="F49" s="532"/>
      <c r="G49" s="532"/>
      <c r="H49" s="532"/>
      <c r="I49" s="239"/>
      <c r="J49" s="19" t="s">
        <v>179</v>
      </c>
      <c r="K49" s="416" t="s">
        <v>175</v>
      </c>
      <c r="L49" s="273" t="s">
        <v>108</v>
      </c>
    </row>
    <row r="50" spans="4:12" ht="28.5" thickBot="1">
      <c r="D50" s="533"/>
      <c r="E50" s="533"/>
      <c r="F50" s="533"/>
      <c r="G50" s="533"/>
      <c r="H50" s="533"/>
      <c r="I50" s="323"/>
      <c r="J50" s="280" t="s">
        <v>180</v>
      </c>
      <c r="K50" s="415" t="s">
        <v>175</v>
      </c>
      <c r="L50" s="276" t="s">
        <v>108</v>
      </c>
    </row>
    <row r="51" spans="4:12">
      <c r="D51" s="531" t="s">
        <v>78</v>
      </c>
      <c r="E51" s="531"/>
      <c r="F51" s="531"/>
      <c r="G51" s="531"/>
      <c r="H51" s="531"/>
      <c r="I51" s="322"/>
      <c r="J51" s="281" t="s">
        <v>79</v>
      </c>
      <c r="K51" s="417" t="s">
        <v>175</v>
      </c>
      <c r="L51" s="272" t="s">
        <v>25</v>
      </c>
    </row>
    <row r="52" spans="4:12">
      <c r="D52" s="532"/>
      <c r="E52" s="532"/>
      <c r="F52" s="532"/>
      <c r="G52" s="532"/>
      <c r="H52" s="532"/>
      <c r="I52" s="239"/>
      <c r="J52" s="19" t="s">
        <v>80</v>
      </c>
      <c r="K52" s="416" t="s">
        <v>175</v>
      </c>
      <c r="L52" s="273" t="s">
        <v>25</v>
      </c>
    </row>
    <row r="53" spans="4:12">
      <c r="D53" s="532"/>
      <c r="E53" s="532"/>
      <c r="F53" s="532"/>
      <c r="G53" s="532"/>
      <c r="H53" s="532"/>
      <c r="I53" s="239"/>
      <c r="J53" s="19" t="s">
        <v>81</v>
      </c>
      <c r="K53" s="416" t="s">
        <v>175</v>
      </c>
      <c r="L53" s="273" t="s">
        <v>25</v>
      </c>
    </row>
    <row r="54" spans="4:12" ht="16" thickBot="1">
      <c r="D54" s="533"/>
      <c r="E54" s="533"/>
      <c r="F54" s="533"/>
      <c r="G54" s="533"/>
      <c r="H54" s="533"/>
      <c r="I54" s="323"/>
      <c r="J54" s="280" t="s">
        <v>82</v>
      </c>
      <c r="K54" s="415" t="s">
        <v>175</v>
      </c>
      <c r="L54" s="276" t="s">
        <v>25</v>
      </c>
    </row>
    <row r="55" spans="4:12">
      <c r="D55" s="531" t="s">
        <v>83</v>
      </c>
      <c r="E55" s="531"/>
      <c r="F55" s="531"/>
      <c r="G55" s="531"/>
      <c r="H55" s="531"/>
      <c r="I55" s="322"/>
      <c r="J55" s="281" t="s">
        <v>84</v>
      </c>
      <c r="K55" s="417" t="s">
        <v>175</v>
      </c>
      <c r="L55" s="272" t="s">
        <v>25</v>
      </c>
    </row>
    <row r="56" spans="4:12" ht="16" thickBot="1">
      <c r="D56" s="533"/>
      <c r="E56" s="533"/>
      <c r="F56" s="533"/>
      <c r="G56" s="533"/>
      <c r="H56" s="533"/>
      <c r="I56" s="323"/>
      <c r="J56" s="280" t="s">
        <v>85</v>
      </c>
      <c r="K56" s="415" t="s">
        <v>175</v>
      </c>
      <c r="L56" s="276" t="s">
        <v>25</v>
      </c>
    </row>
    <row r="57" spans="4:12">
      <c r="D57" s="531" t="s">
        <v>86</v>
      </c>
      <c r="E57" s="531"/>
      <c r="F57" s="531"/>
      <c r="G57" s="531"/>
      <c r="H57" s="531"/>
      <c r="I57" s="322"/>
      <c r="J57" s="281" t="s">
        <v>87</v>
      </c>
      <c r="K57" s="417" t="s">
        <v>175</v>
      </c>
      <c r="L57" s="272" t="s">
        <v>25</v>
      </c>
    </row>
    <row r="58" spans="4:12" ht="16" thickBot="1">
      <c r="D58" s="533"/>
      <c r="E58" s="533"/>
      <c r="F58" s="533"/>
      <c r="G58" s="533"/>
      <c r="H58" s="533"/>
      <c r="I58" s="323"/>
      <c r="J58" s="280" t="s">
        <v>88</v>
      </c>
      <c r="K58" s="415" t="s">
        <v>175</v>
      </c>
      <c r="L58" s="276" t="s">
        <v>25</v>
      </c>
    </row>
    <row r="59" spans="4:12" ht="16" thickBot="1">
      <c r="D59" s="554" t="s">
        <v>89</v>
      </c>
      <c r="E59" s="555"/>
      <c r="F59" s="555"/>
      <c r="G59" s="555"/>
      <c r="H59" s="556"/>
      <c r="I59" s="282"/>
      <c r="J59" s="283" t="s">
        <v>90</v>
      </c>
      <c r="K59" s="418" t="s">
        <v>175</v>
      </c>
      <c r="L59" s="284" t="s">
        <v>25</v>
      </c>
    </row>
    <row r="60" spans="4:12">
      <c r="D60" s="531" t="s">
        <v>91</v>
      </c>
      <c r="E60" s="531"/>
      <c r="F60" s="531"/>
      <c r="G60" s="531"/>
      <c r="H60" s="531"/>
      <c r="I60" s="322"/>
      <c r="J60" s="281" t="s">
        <v>92</v>
      </c>
      <c r="K60" s="417" t="s">
        <v>175</v>
      </c>
      <c r="L60" s="272" t="s">
        <v>25</v>
      </c>
    </row>
    <row r="61" spans="4:12">
      <c r="D61" s="532"/>
      <c r="E61" s="532"/>
      <c r="F61" s="532"/>
      <c r="G61" s="532"/>
      <c r="H61" s="532"/>
      <c r="I61" s="239"/>
      <c r="J61" s="19" t="s">
        <v>93</v>
      </c>
      <c r="K61" s="416" t="s">
        <v>175</v>
      </c>
      <c r="L61" s="273" t="s">
        <v>25</v>
      </c>
    </row>
    <row r="62" spans="4:12" ht="16" thickBot="1">
      <c r="D62" s="533"/>
      <c r="E62" s="533"/>
      <c r="F62" s="533"/>
      <c r="G62" s="533"/>
      <c r="H62" s="533"/>
      <c r="I62" s="323"/>
      <c r="J62" s="280" t="s">
        <v>94</v>
      </c>
      <c r="K62" s="415" t="s">
        <v>175</v>
      </c>
      <c r="L62" s="276" t="s">
        <v>25</v>
      </c>
    </row>
    <row r="63" spans="4:12" ht="16" thickBot="1">
      <c r="D63" s="534" t="s">
        <v>95</v>
      </c>
      <c r="E63" s="534"/>
      <c r="F63" s="534"/>
      <c r="G63" s="534"/>
      <c r="H63" s="534"/>
      <c r="I63" s="282"/>
      <c r="J63" s="285" t="s">
        <v>96</v>
      </c>
      <c r="K63" s="419" t="s">
        <v>175</v>
      </c>
      <c r="L63" s="284" t="s">
        <v>25</v>
      </c>
    </row>
    <row r="64" spans="4:12">
      <c r="D64" s="531" t="s">
        <v>97</v>
      </c>
      <c r="E64" s="531"/>
      <c r="F64" s="531"/>
      <c r="G64" s="531"/>
      <c r="H64" s="531"/>
      <c r="I64" s="322"/>
      <c r="J64" s="281" t="s">
        <v>98</v>
      </c>
      <c r="K64" s="417" t="s">
        <v>175</v>
      </c>
      <c r="L64" s="272" t="s">
        <v>25</v>
      </c>
    </row>
    <row r="65" spans="4:12">
      <c r="D65" s="532"/>
      <c r="E65" s="532"/>
      <c r="F65" s="532"/>
      <c r="G65" s="532"/>
      <c r="H65" s="532"/>
      <c r="I65" s="239"/>
      <c r="J65" s="19" t="s">
        <v>99</v>
      </c>
      <c r="K65" s="416" t="s">
        <v>175</v>
      </c>
      <c r="L65" s="273" t="s">
        <v>25</v>
      </c>
    </row>
    <row r="66" spans="4:12">
      <c r="D66" s="532"/>
      <c r="E66" s="532"/>
      <c r="F66" s="532"/>
      <c r="G66" s="532"/>
      <c r="H66" s="532"/>
      <c r="I66" s="239"/>
      <c r="J66" s="19" t="s">
        <v>100</v>
      </c>
      <c r="K66" s="416" t="s">
        <v>175</v>
      </c>
      <c r="L66" s="273" t="s">
        <v>25</v>
      </c>
    </row>
    <row r="67" spans="4:12" ht="16" thickBot="1">
      <c r="D67" s="533"/>
      <c r="E67" s="533"/>
      <c r="F67" s="533"/>
      <c r="G67" s="533"/>
      <c r="H67" s="533"/>
      <c r="I67" s="323"/>
      <c r="J67" s="280" t="s">
        <v>101</v>
      </c>
      <c r="K67" s="415" t="s">
        <v>175</v>
      </c>
      <c r="L67" s="276" t="s">
        <v>25</v>
      </c>
    </row>
    <row r="68" spans="4:12">
      <c r="D68" s="531" t="s">
        <v>102</v>
      </c>
      <c r="E68" s="531"/>
      <c r="F68" s="531"/>
      <c r="G68" s="531"/>
      <c r="H68" s="531"/>
      <c r="I68" s="322"/>
      <c r="J68" s="281" t="s">
        <v>103</v>
      </c>
      <c r="K68" s="417" t="s">
        <v>175</v>
      </c>
      <c r="L68" s="272" t="s">
        <v>12</v>
      </c>
    </row>
    <row r="69" spans="4:12">
      <c r="D69" s="532"/>
      <c r="E69" s="532"/>
      <c r="F69" s="532"/>
      <c r="G69" s="532"/>
      <c r="H69" s="532"/>
      <c r="I69" s="239"/>
      <c r="J69" s="19" t="s">
        <v>104</v>
      </c>
      <c r="K69" s="416" t="s">
        <v>175</v>
      </c>
      <c r="L69" s="273" t="s">
        <v>12</v>
      </c>
    </row>
    <row r="70" spans="4:12" ht="16" thickBot="1">
      <c r="D70" s="533"/>
      <c r="E70" s="533"/>
      <c r="F70" s="533"/>
      <c r="G70" s="533"/>
      <c r="H70" s="533"/>
      <c r="I70" s="323"/>
      <c r="J70" s="280" t="s">
        <v>105</v>
      </c>
      <c r="K70" s="415" t="s">
        <v>175</v>
      </c>
      <c r="L70" s="276" t="s">
        <v>12</v>
      </c>
    </row>
    <row r="71" spans="4:12">
      <c r="D71" s="531" t="s">
        <v>181</v>
      </c>
      <c r="E71" s="531"/>
      <c r="F71" s="531"/>
      <c r="G71" s="531"/>
      <c r="H71" s="531"/>
      <c r="I71" s="322"/>
      <c r="J71" s="281" t="s">
        <v>182</v>
      </c>
      <c r="K71" s="417"/>
      <c r="L71" s="272" t="s">
        <v>12</v>
      </c>
    </row>
    <row r="72" spans="4:12">
      <c r="D72" s="532"/>
      <c r="E72" s="532"/>
      <c r="F72" s="532"/>
      <c r="G72" s="532"/>
      <c r="H72" s="532"/>
      <c r="I72" s="239"/>
      <c r="J72" s="19" t="s">
        <v>183</v>
      </c>
      <c r="K72" s="416"/>
      <c r="L72" s="273" t="s">
        <v>12</v>
      </c>
    </row>
    <row r="73" spans="4:12">
      <c r="D73" s="532"/>
      <c r="E73" s="532"/>
      <c r="F73" s="532"/>
      <c r="G73" s="532"/>
      <c r="H73" s="532"/>
      <c r="I73" s="239"/>
      <c r="J73" s="19" t="s">
        <v>184</v>
      </c>
      <c r="K73" s="416"/>
      <c r="L73" s="273" t="s">
        <v>12</v>
      </c>
    </row>
    <row r="74" spans="4:12">
      <c r="D74" s="532"/>
      <c r="E74" s="532"/>
      <c r="F74" s="532"/>
      <c r="G74" s="532"/>
      <c r="H74" s="532"/>
      <c r="I74" s="239"/>
      <c r="J74" s="19" t="s">
        <v>185</v>
      </c>
      <c r="K74" s="416"/>
      <c r="L74" s="273" t="s">
        <v>12</v>
      </c>
    </row>
    <row r="75" spans="4:12" ht="16" thickBot="1">
      <c r="D75" s="533"/>
      <c r="E75" s="533"/>
      <c r="F75" s="533"/>
      <c r="G75" s="533"/>
      <c r="H75" s="533"/>
      <c r="I75" s="323"/>
      <c r="J75" s="280" t="s">
        <v>186</v>
      </c>
      <c r="K75" s="415"/>
      <c r="L75" s="276" t="s">
        <v>12</v>
      </c>
    </row>
    <row r="76" spans="4:12">
      <c r="D76" s="531" t="s">
        <v>60</v>
      </c>
      <c r="E76" s="531"/>
      <c r="F76" s="531"/>
      <c r="G76" s="531"/>
      <c r="H76" s="531"/>
      <c r="I76" s="322"/>
      <c r="J76" s="281" t="s">
        <v>61</v>
      </c>
      <c r="K76" s="417" t="s">
        <v>175</v>
      </c>
      <c r="L76" s="272" t="s">
        <v>12</v>
      </c>
    </row>
    <row r="77" spans="4:12">
      <c r="D77" s="532"/>
      <c r="E77" s="532"/>
      <c r="F77" s="532"/>
      <c r="G77" s="532"/>
      <c r="H77" s="532"/>
      <c r="I77" s="239"/>
      <c r="J77" s="19" t="s">
        <v>63</v>
      </c>
      <c r="K77" s="416" t="s">
        <v>175</v>
      </c>
      <c r="L77" s="273" t="s">
        <v>12</v>
      </c>
    </row>
    <row r="78" spans="4:12">
      <c r="D78" s="532"/>
      <c r="E78" s="532"/>
      <c r="F78" s="532"/>
      <c r="G78" s="532"/>
      <c r="H78" s="532"/>
      <c r="I78" s="239"/>
      <c r="J78" s="19" t="s">
        <v>65</v>
      </c>
      <c r="K78" s="416" t="s">
        <v>175</v>
      </c>
      <c r="L78" s="273" t="s">
        <v>12</v>
      </c>
    </row>
    <row r="79" spans="4:12">
      <c r="D79" s="532"/>
      <c r="E79" s="532"/>
      <c r="F79" s="532"/>
      <c r="G79" s="532"/>
      <c r="H79" s="532"/>
      <c r="I79" s="239"/>
      <c r="J79" s="19" t="s">
        <v>67</v>
      </c>
      <c r="K79" s="416" t="s">
        <v>175</v>
      </c>
      <c r="L79" s="273" t="s">
        <v>12</v>
      </c>
    </row>
    <row r="80" spans="4:12" ht="16" thickBot="1">
      <c r="D80" s="533"/>
      <c r="E80" s="533"/>
      <c r="F80" s="533"/>
      <c r="G80" s="533"/>
      <c r="H80" s="533"/>
      <c r="I80" s="323"/>
      <c r="J80" s="280" t="s">
        <v>69</v>
      </c>
      <c r="K80" s="415" t="s">
        <v>175</v>
      </c>
      <c r="L80" s="276" t="s">
        <v>12</v>
      </c>
    </row>
    <row r="81" spans="4:12">
      <c r="D81" s="531" t="s">
        <v>187</v>
      </c>
      <c r="E81" s="531"/>
      <c r="F81" s="531"/>
      <c r="G81" s="531"/>
      <c r="H81" s="531"/>
      <c r="I81" s="322"/>
      <c r="J81" s="281" t="s">
        <v>188</v>
      </c>
      <c r="K81" s="417"/>
      <c r="L81" s="272" t="s">
        <v>12</v>
      </c>
    </row>
    <row r="82" spans="4:12">
      <c r="D82" s="532"/>
      <c r="E82" s="532"/>
      <c r="F82" s="532"/>
      <c r="G82" s="532"/>
      <c r="H82" s="532"/>
      <c r="I82" s="239"/>
      <c r="J82" s="21" t="s">
        <v>189</v>
      </c>
      <c r="K82" s="420"/>
      <c r="L82" s="273" t="s">
        <v>12</v>
      </c>
    </row>
    <row r="83" spans="4:12">
      <c r="D83" s="532"/>
      <c r="E83" s="532"/>
      <c r="F83" s="532"/>
      <c r="G83" s="532"/>
      <c r="H83" s="532"/>
      <c r="I83" s="239"/>
      <c r="J83" s="19" t="s">
        <v>190</v>
      </c>
      <c r="K83" s="416"/>
      <c r="L83" s="273" t="s">
        <v>12</v>
      </c>
    </row>
    <row r="84" spans="4:12">
      <c r="D84" s="532"/>
      <c r="E84" s="532"/>
      <c r="F84" s="532"/>
      <c r="G84" s="532"/>
      <c r="H84" s="532"/>
      <c r="I84" s="239"/>
      <c r="J84" s="19" t="s">
        <v>191</v>
      </c>
      <c r="K84" s="416"/>
      <c r="L84" s="273" t="s">
        <v>12</v>
      </c>
    </row>
    <row r="85" spans="4:12">
      <c r="D85" s="532"/>
      <c r="E85" s="532"/>
      <c r="F85" s="532"/>
      <c r="G85" s="532"/>
      <c r="H85" s="532"/>
      <c r="I85" s="239"/>
      <c r="J85" s="19" t="s">
        <v>192</v>
      </c>
      <c r="K85" s="416"/>
      <c r="L85" s="273" t="s">
        <v>12</v>
      </c>
    </row>
    <row r="86" spans="4:12">
      <c r="D86" s="532"/>
      <c r="E86" s="532"/>
      <c r="F86" s="532"/>
      <c r="G86" s="532"/>
      <c r="H86" s="532"/>
      <c r="I86" s="239"/>
      <c r="J86" s="19" t="s">
        <v>193</v>
      </c>
      <c r="K86" s="416"/>
      <c r="L86" s="273" t="s">
        <v>12</v>
      </c>
    </row>
    <row r="87" spans="4:12" ht="16" thickBot="1">
      <c r="D87" s="533"/>
      <c r="E87" s="533"/>
      <c r="F87" s="533"/>
      <c r="G87" s="533"/>
      <c r="H87" s="533"/>
      <c r="I87" s="323"/>
      <c r="J87" s="280" t="s">
        <v>194</v>
      </c>
      <c r="K87" s="415"/>
      <c r="L87" s="276" t="s">
        <v>12</v>
      </c>
    </row>
    <row r="88" spans="4:12" ht="16" thickBot="1">
      <c r="D88" s="534" t="s">
        <v>106</v>
      </c>
      <c r="E88" s="534"/>
      <c r="F88" s="534"/>
      <c r="G88" s="534"/>
      <c r="H88" s="534"/>
      <c r="I88" s="282"/>
      <c r="J88" s="285" t="s">
        <v>107</v>
      </c>
      <c r="K88" s="419" t="s">
        <v>175</v>
      </c>
      <c r="L88" s="284" t="s">
        <v>108</v>
      </c>
    </row>
    <row r="89" spans="4:12">
      <c r="D89" s="531" t="s">
        <v>109</v>
      </c>
      <c r="E89" s="531"/>
      <c r="F89" s="531"/>
      <c r="G89" s="531"/>
      <c r="H89" s="531"/>
      <c r="I89" s="322"/>
      <c r="J89" s="281" t="s">
        <v>110</v>
      </c>
      <c r="K89" s="417" t="s">
        <v>175</v>
      </c>
      <c r="L89" s="272" t="s">
        <v>12</v>
      </c>
    </row>
    <row r="90" spans="4:12">
      <c r="D90" s="532"/>
      <c r="E90" s="532"/>
      <c r="F90" s="532"/>
      <c r="G90" s="532"/>
      <c r="H90" s="532"/>
      <c r="I90" s="239"/>
      <c r="J90" s="19" t="s">
        <v>111</v>
      </c>
      <c r="K90" s="416" t="s">
        <v>175</v>
      </c>
      <c r="L90" s="273" t="s">
        <v>12</v>
      </c>
    </row>
    <row r="91" spans="4:12">
      <c r="D91" s="532"/>
      <c r="E91" s="532"/>
      <c r="F91" s="532"/>
      <c r="G91" s="532"/>
      <c r="H91" s="532"/>
      <c r="I91" s="239"/>
      <c r="J91" s="19" t="s">
        <v>112</v>
      </c>
      <c r="K91" s="416" t="s">
        <v>175</v>
      </c>
      <c r="L91" s="273" t="s">
        <v>12</v>
      </c>
    </row>
    <row r="92" spans="4:12">
      <c r="D92" s="532"/>
      <c r="E92" s="532"/>
      <c r="F92" s="532"/>
      <c r="G92" s="532"/>
      <c r="H92" s="532"/>
      <c r="I92" s="239"/>
      <c r="J92" s="19" t="s">
        <v>113</v>
      </c>
      <c r="K92" s="416" t="s">
        <v>175</v>
      </c>
      <c r="L92" s="273" t="s">
        <v>12</v>
      </c>
    </row>
    <row r="93" spans="4:12" ht="16" thickBot="1">
      <c r="D93" s="533"/>
      <c r="E93" s="533"/>
      <c r="F93" s="533"/>
      <c r="G93" s="533"/>
      <c r="H93" s="533"/>
      <c r="I93" s="323"/>
      <c r="J93" s="280" t="s">
        <v>114</v>
      </c>
      <c r="K93" s="415" t="s">
        <v>175</v>
      </c>
      <c r="L93" s="276" t="s">
        <v>12</v>
      </c>
    </row>
    <row r="94" spans="4:12">
      <c r="D94" s="531" t="s">
        <v>115</v>
      </c>
      <c r="E94" s="531"/>
      <c r="F94" s="531"/>
      <c r="G94" s="531"/>
      <c r="H94" s="531"/>
      <c r="I94" s="322"/>
      <c r="J94" s="281" t="s">
        <v>116</v>
      </c>
      <c r="K94" s="417" t="s">
        <v>175</v>
      </c>
      <c r="L94" s="272" t="s">
        <v>12</v>
      </c>
    </row>
    <row r="95" spans="4:12" ht="16" thickBot="1">
      <c r="D95" s="533"/>
      <c r="E95" s="533"/>
      <c r="F95" s="533"/>
      <c r="G95" s="533"/>
      <c r="H95" s="533"/>
      <c r="I95" s="323"/>
      <c r="J95" s="280" t="s">
        <v>117</v>
      </c>
      <c r="K95" s="415" t="s">
        <v>175</v>
      </c>
      <c r="L95" s="276" t="s">
        <v>12</v>
      </c>
    </row>
    <row r="96" spans="4:12">
      <c r="D96" s="531" t="s">
        <v>118</v>
      </c>
      <c r="E96" s="531"/>
      <c r="F96" s="531"/>
      <c r="G96" s="531"/>
      <c r="H96" s="531"/>
      <c r="I96" s="322"/>
      <c r="J96" s="281" t="s">
        <v>119</v>
      </c>
      <c r="K96" s="417" t="s">
        <v>175</v>
      </c>
      <c r="L96" s="272" t="s">
        <v>25</v>
      </c>
    </row>
    <row r="97" spans="4:12" ht="28">
      <c r="D97" s="532"/>
      <c r="E97" s="532"/>
      <c r="F97" s="532"/>
      <c r="G97" s="532"/>
      <c r="H97" s="532"/>
      <c r="I97" s="239"/>
      <c r="J97" s="19" t="s">
        <v>120</v>
      </c>
      <c r="K97" s="416" t="s">
        <v>175</v>
      </c>
      <c r="L97" s="273" t="s">
        <v>25</v>
      </c>
    </row>
    <row r="98" spans="4:12" ht="16" thickBot="1">
      <c r="D98" s="533"/>
      <c r="E98" s="533"/>
      <c r="F98" s="533"/>
      <c r="G98" s="533"/>
      <c r="H98" s="533"/>
      <c r="I98" s="323"/>
      <c r="J98" s="280" t="s">
        <v>121</v>
      </c>
      <c r="K98" s="415" t="s">
        <v>175</v>
      </c>
      <c r="L98" s="276" t="s">
        <v>25</v>
      </c>
    </row>
    <row r="99" spans="4:12" ht="16" thickBot="1">
      <c r="D99" s="534" t="s">
        <v>122</v>
      </c>
      <c r="E99" s="534"/>
      <c r="F99" s="534"/>
      <c r="G99" s="534"/>
      <c r="H99" s="534"/>
      <c r="I99" s="282"/>
      <c r="J99" s="285" t="s">
        <v>123</v>
      </c>
      <c r="K99" s="419" t="s">
        <v>175</v>
      </c>
      <c r="L99" s="284" t="s">
        <v>25</v>
      </c>
    </row>
    <row r="100" spans="4:12">
      <c r="D100" s="531" t="s">
        <v>124</v>
      </c>
      <c r="E100" s="531"/>
      <c r="F100" s="531"/>
      <c r="G100" s="531"/>
      <c r="H100" s="531"/>
      <c r="I100" s="322"/>
      <c r="J100" s="281" t="s">
        <v>125</v>
      </c>
      <c r="K100" s="417" t="s">
        <v>175</v>
      </c>
      <c r="L100" s="272" t="s">
        <v>25</v>
      </c>
    </row>
    <row r="101" spans="4:12">
      <c r="D101" s="532"/>
      <c r="E101" s="532"/>
      <c r="F101" s="532"/>
      <c r="G101" s="532"/>
      <c r="H101" s="532"/>
      <c r="I101" s="239"/>
      <c r="J101" s="19" t="s">
        <v>126</v>
      </c>
      <c r="K101" s="416" t="s">
        <v>175</v>
      </c>
      <c r="L101" s="273" t="s">
        <v>25</v>
      </c>
    </row>
    <row r="102" spans="4:12">
      <c r="D102" s="532"/>
      <c r="E102" s="532"/>
      <c r="F102" s="532"/>
      <c r="G102" s="532"/>
      <c r="H102" s="532"/>
      <c r="I102" s="239"/>
      <c r="J102" s="19" t="s">
        <v>127</v>
      </c>
      <c r="K102" s="416" t="s">
        <v>175</v>
      </c>
      <c r="L102" s="273" t="s">
        <v>25</v>
      </c>
    </row>
    <row r="103" spans="4:12" ht="28">
      <c r="D103" s="532"/>
      <c r="E103" s="532"/>
      <c r="F103" s="532"/>
      <c r="G103" s="532"/>
      <c r="H103" s="532"/>
      <c r="I103" s="239"/>
      <c r="J103" s="19" t="s">
        <v>128</v>
      </c>
      <c r="K103" s="416" t="s">
        <v>175</v>
      </c>
      <c r="L103" s="273" t="s">
        <v>25</v>
      </c>
    </row>
    <row r="104" spans="4:12">
      <c r="D104" s="532"/>
      <c r="E104" s="532"/>
      <c r="F104" s="532"/>
      <c r="G104" s="532"/>
      <c r="H104" s="532"/>
      <c r="I104" s="239"/>
      <c r="J104" s="19" t="s">
        <v>129</v>
      </c>
      <c r="K104" s="416" t="s">
        <v>175</v>
      </c>
      <c r="L104" s="273" t="s">
        <v>25</v>
      </c>
    </row>
    <row r="105" spans="4:12">
      <c r="D105" s="532"/>
      <c r="E105" s="532"/>
      <c r="F105" s="532"/>
      <c r="G105" s="532"/>
      <c r="H105" s="532"/>
      <c r="I105" s="239"/>
      <c r="J105" s="19" t="s">
        <v>130</v>
      </c>
      <c r="K105" s="416" t="s">
        <v>175</v>
      </c>
      <c r="L105" s="273" t="s">
        <v>25</v>
      </c>
    </row>
    <row r="106" spans="4:12" ht="28">
      <c r="D106" s="532"/>
      <c r="E106" s="532"/>
      <c r="F106" s="532"/>
      <c r="G106" s="532"/>
      <c r="H106" s="532"/>
      <c r="I106" s="239"/>
      <c r="J106" s="19" t="s">
        <v>131</v>
      </c>
      <c r="K106" s="416" t="s">
        <v>175</v>
      </c>
      <c r="L106" s="273" t="s">
        <v>25</v>
      </c>
    </row>
    <row r="107" spans="4:12">
      <c r="D107" s="532"/>
      <c r="E107" s="532"/>
      <c r="F107" s="532"/>
      <c r="G107" s="532"/>
      <c r="H107" s="532"/>
      <c r="I107" s="239"/>
      <c r="J107" s="19" t="s">
        <v>132</v>
      </c>
      <c r="K107" s="416" t="s">
        <v>175</v>
      </c>
      <c r="L107" s="273" t="s">
        <v>25</v>
      </c>
    </row>
    <row r="108" spans="4:12">
      <c r="D108" s="532"/>
      <c r="E108" s="532"/>
      <c r="F108" s="532"/>
      <c r="G108" s="532"/>
      <c r="H108" s="532"/>
      <c r="I108" s="239"/>
      <c r="J108" s="19" t="s">
        <v>133</v>
      </c>
      <c r="K108" s="416" t="s">
        <v>175</v>
      </c>
      <c r="L108" s="273" t="s">
        <v>25</v>
      </c>
    </row>
    <row r="109" spans="4:12" ht="16" thickBot="1">
      <c r="D109" s="533"/>
      <c r="E109" s="533"/>
      <c r="F109" s="533"/>
      <c r="G109" s="533"/>
      <c r="H109" s="533"/>
      <c r="I109" s="323"/>
      <c r="J109" s="280" t="s">
        <v>134</v>
      </c>
      <c r="K109" s="415" t="s">
        <v>175</v>
      </c>
      <c r="L109" s="276" t="s">
        <v>25</v>
      </c>
    </row>
    <row r="110" spans="4:12">
      <c r="D110" s="531" t="s">
        <v>135</v>
      </c>
      <c r="E110" s="531"/>
      <c r="F110" s="531"/>
      <c r="G110" s="531"/>
      <c r="H110" s="531"/>
      <c r="I110" s="322"/>
      <c r="J110" s="281" t="s">
        <v>136</v>
      </c>
      <c r="K110" s="417" t="s">
        <v>175</v>
      </c>
      <c r="L110" s="272" t="s">
        <v>25</v>
      </c>
    </row>
    <row r="111" spans="4:12">
      <c r="D111" s="532"/>
      <c r="E111" s="532"/>
      <c r="F111" s="532"/>
      <c r="G111" s="532"/>
      <c r="H111" s="532"/>
      <c r="I111" s="239"/>
      <c r="J111" s="19" t="s">
        <v>137</v>
      </c>
      <c r="K111" s="416" t="s">
        <v>175</v>
      </c>
      <c r="L111" s="273" t="s">
        <v>25</v>
      </c>
    </row>
    <row r="112" spans="4:12" ht="28.5" thickBot="1">
      <c r="D112" s="533"/>
      <c r="E112" s="533"/>
      <c r="F112" s="533"/>
      <c r="G112" s="533"/>
      <c r="H112" s="533"/>
      <c r="I112" s="323"/>
      <c r="J112" s="280" t="s">
        <v>138</v>
      </c>
      <c r="K112" s="415" t="s">
        <v>175</v>
      </c>
      <c r="L112" s="276" t="s">
        <v>25</v>
      </c>
    </row>
    <row r="113" spans="4:12">
      <c r="D113" s="531" t="s">
        <v>139</v>
      </c>
      <c r="E113" s="531"/>
      <c r="F113" s="531"/>
      <c r="G113" s="531"/>
      <c r="H113" s="531"/>
      <c r="I113" s="322"/>
      <c r="J113" s="281" t="s">
        <v>140</v>
      </c>
      <c r="K113" s="417" t="s">
        <v>175</v>
      </c>
      <c r="L113" s="272" t="s">
        <v>25</v>
      </c>
    </row>
    <row r="114" spans="4:12" ht="16" thickBot="1">
      <c r="D114" s="533"/>
      <c r="E114" s="533"/>
      <c r="F114" s="533"/>
      <c r="G114" s="533"/>
      <c r="H114" s="533"/>
      <c r="I114" s="323"/>
      <c r="J114" s="280" t="s">
        <v>141</v>
      </c>
      <c r="K114" s="415" t="s">
        <v>175</v>
      </c>
      <c r="L114" s="276" t="s">
        <v>25</v>
      </c>
    </row>
    <row r="115" spans="4:12" ht="16" thickBot="1">
      <c r="D115" s="534" t="s">
        <v>142</v>
      </c>
      <c r="E115" s="534"/>
      <c r="F115" s="534"/>
      <c r="G115" s="534"/>
      <c r="H115" s="534"/>
      <c r="I115" s="282"/>
      <c r="J115" s="285" t="s">
        <v>143</v>
      </c>
      <c r="K115" s="419" t="s">
        <v>175</v>
      </c>
      <c r="L115" s="284" t="s">
        <v>25</v>
      </c>
    </row>
    <row r="116" spans="4:12" ht="28.5" thickBot="1">
      <c r="D116" s="534" t="s">
        <v>144</v>
      </c>
      <c r="E116" s="534"/>
      <c r="F116" s="534"/>
      <c r="G116" s="534"/>
      <c r="H116" s="534"/>
      <c r="I116" s="282"/>
      <c r="J116" s="285" t="s">
        <v>145</v>
      </c>
      <c r="K116" s="419" t="s">
        <v>175</v>
      </c>
      <c r="L116" s="284" t="s">
        <v>25</v>
      </c>
    </row>
    <row r="117" spans="4:12" ht="16" thickBot="1">
      <c r="D117" s="534" t="s">
        <v>146</v>
      </c>
      <c r="E117" s="534"/>
      <c r="F117" s="534"/>
      <c r="G117" s="534"/>
      <c r="H117" s="534"/>
      <c r="I117" s="282"/>
      <c r="J117" s="285" t="s">
        <v>147</v>
      </c>
      <c r="K117" s="419" t="s">
        <v>175</v>
      </c>
      <c r="L117" s="284" t="s">
        <v>25</v>
      </c>
    </row>
    <row r="118" spans="4:12" ht="28.5" thickBot="1">
      <c r="D118" s="567" t="s">
        <v>148</v>
      </c>
      <c r="E118" s="567"/>
      <c r="F118" s="567"/>
      <c r="G118" s="567"/>
      <c r="H118" s="567"/>
      <c r="I118" s="290"/>
      <c r="J118" s="286" t="s">
        <v>149</v>
      </c>
      <c r="K118" s="421" t="s">
        <v>175</v>
      </c>
      <c r="L118" s="287" t="s">
        <v>25</v>
      </c>
    </row>
    <row r="119" spans="4:12" ht="16" thickBot="1">
      <c r="D119" s="534" t="s">
        <v>150</v>
      </c>
      <c r="E119" s="534"/>
      <c r="F119" s="534"/>
      <c r="G119" s="534"/>
      <c r="H119" s="534"/>
      <c r="I119" s="282"/>
      <c r="J119" s="285" t="s">
        <v>151</v>
      </c>
      <c r="K119" s="419" t="s">
        <v>175</v>
      </c>
      <c r="L119" s="284" t="s">
        <v>25</v>
      </c>
    </row>
    <row r="120" spans="4:12" ht="16" thickBot="1">
      <c r="D120" s="530" t="s">
        <v>152</v>
      </c>
      <c r="E120" s="530"/>
      <c r="F120" s="530"/>
      <c r="G120" s="530"/>
      <c r="H120" s="530"/>
      <c r="I120" s="291"/>
      <c r="J120" s="288" t="s">
        <v>153</v>
      </c>
      <c r="K120" s="422" t="s">
        <v>175</v>
      </c>
      <c r="L120" s="289" t="s">
        <v>25</v>
      </c>
    </row>
    <row r="121" spans="4:12" ht="28">
      <c r="D121" s="536" t="s">
        <v>154</v>
      </c>
      <c r="E121" s="537"/>
      <c r="F121" s="537"/>
      <c r="G121" s="537"/>
      <c r="H121" s="538"/>
      <c r="I121" s="290"/>
      <c r="J121" s="281" t="s">
        <v>155</v>
      </c>
      <c r="K121" s="417" t="s">
        <v>175</v>
      </c>
      <c r="L121" s="272" t="s">
        <v>25</v>
      </c>
    </row>
    <row r="122" spans="4:12" ht="28.5" thickBot="1">
      <c r="D122" s="542"/>
      <c r="E122" s="543"/>
      <c r="F122" s="543"/>
      <c r="G122" s="543"/>
      <c r="H122" s="544"/>
      <c r="I122" s="291"/>
      <c r="J122" s="280" t="s">
        <v>156</v>
      </c>
      <c r="K122" s="415" t="s">
        <v>175</v>
      </c>
      <c r="L122" s="276" t="s">
        <v>25</v>
      </c>
    </row>
    <row r="123" spans="4:12">
      <c r="D123" s="536" t="s">
        <v>157</v>
      </c>
      <c r="E123" s="537"/>
      <c r="F123" s="537"/>
      <c r="G123" s="537"/>
      <c r="H123" s="538"/>
      <c r="I123" s="290"/>
      <c r="J123" s="281" t="s">
        <v>158</v>
      </c>
      <c r="K123" s="417" t="s">
        <v>175</v>
      </c>
      <c r="L123" s="272" t="s">
        <v>25</v>
      </c>
    </row>
    <row r="124" spans="4:12" ht="16" thickBot="1">
      <c r="D124" s="542"/>
      <c r="E124" s="543"/>
      <c r="F124" s="543"/>
      <c r="G124" s="543"/>
      <c r="H124" s="544"/>
      <c r="I124" s="291"/>
      <c r="J124" s="280" t="s">
        <v>159</v>
      </c>
      <c r="K124" s="415" t="s">
        <v>175</v>
      </c>
      <c r="L124" s="276" t="s">
        <v>25</v>
      </c>
    </row>
    <row r="125" spans="4:12" ht="16" thickBot="1">
      <c r="D125" s="534" t="s">
        <v>160</v>
      </c>
      <c r="E125" s="534"/>
      <c r="F125" s="534"/>
      <c r="G125" s="534"/>
      <c r="H125" s="534"/>
      <c r="I125" s="282"/>
      <c r="J125" s="285" t="s">
        <v>161</v>
      </c>
      <c r="K125" s="419" t="s">
        <v>175</v>
      </c>
      <c r="L125" s="284" t="s">
        <v>25</v>
      </c>
    </row>
    <row r="126" spans="4:12">
      <c r="D126" s="531" t="s">
        <v>162</v>
      </c>
      <c r="E126" s="531"/>
      <c r="F126" s="531"/>
      <c r="G126" s="531"/>
      <c r="H126" s="531"/>
      <c r="I126" s="322"/>
      <c r="J126" s="281" t="s">
        <v>163</v>
      </c>
      <c r="K126" s="417" t="s">
        <v>175</v>
      </c>
      <c r="L126" s="272" t="s">
        <v>25</v>
      </c>
    </row>
    <row r="127" spans="4:12" ht="28.5" thickBot="1">
      <c r="D127" s="533"/>
      <c r="E127" s="533"/>
      <c r="F127" s="533"/>
      <c r="G127" s="533"/>
      <c r="H127" s="533"/>
      <c r="I127" s="323"/>
      <c r="J127" s="280" t="s">
        <v>164</v>
      </c>
      <c r="K127" s="415" t="s">
        <v>175</v>
      </c>
      <c r="L127" s="276" t="s">
        <v>25</v>
      </c>
    </row>
    <row r="128" spans="4:12">
      <c r="D128" s="531" t="s">
        <v>165</v>
      </c>
      <c r="E128" s="531"/>
      <c r="F128" s="531"/>
      <c r="G128" s="531"/>
      <c r="H128" s="531"/>
      <c r="I128" s="322"/>
      <c r="J128" s="281" t="s">
        <v>166</v>
      </c>
      <c r="K128" s="417" t="s">
        <v>175</v>
      </c>
      <c r="L128" s="272" t="s">
        <v>25</v>
      </c>
    </row>
    <row r="129" spans="4:12" ht="28">
      <c r="D129" s="532"/>
      <c r="E129" s="532"/>
      <c r="F129" s="532"/>
      <c r="G129" s="532"/>
      <c r="H129" s="532"/>
      <c r="I129" s="239"/>
      <c r="J129" s="19" t="s">
        <v>167</v>
      </c>
      <c r="K129" s="416" t="s">
        <v>175</v>
      </c>
      <c r="L129" s="273" t="s">
        <v>25</v>
      </c>
    </row>
    <row r="130" spans="4:12" ht="16" thickBot="1">
      <c r="D130" s="566"/>
      <c r="E130" s="566"/>
      <c r="F130" s="566"/>
      <c r="G130" s="566"/>
      <c r="H130" s="566"/>
      <c r="I130" s="240"/>
      <c r="J130" s="292" t="s">
        <v>168</v>
      </c>
      <c r="K130" s="415" t="s">
        <v>175</v>
      </c>
      <c r="L130" s="293" t="s">
        <v>25</v>
      </c>
    </row>
    <row r="131" spans="4:12" ht="28.5" thickBot="1">
      <c r="D131" s="531" t="s">
        <v>169</v>
      </c>
      <c r="E131" s="531"/>
      <c r="F131" s="531"/>
      <c r="G131" s="531"/>
      <c r="H131" s="531"/>
      <c r="I131" s="282"/>
      <c r="J131" s="285" t="s">
        <v>170</v>
      </c>
      <c r="K131" s="419" t="s">
        <v>175</v>
      </c>
      <c r="L131" s="284" t="s">
        <v>25</v>
      </c>
    </row>
  </sheetData>
  <mergeCells count="37">
    <mergeCell ref="D128:H130"/>
    <mergeCell ref="D131:H131"/>
    <mergeCell ref="D121:H122"/>
    <mergeCell ref="D96:H98"/>
    <mergeCell ref="D99:H99"/>
    <mergeCell ref="D100:H109"/>
    <mergeCell ref="D110:H112"/>
    <mergeCell ref="D113:H114"/>
    <mergeCell ref="D115:H115"/>
    <mergeCell ref="D116:H116"/>
    <mergeCell ref="D117:H117"/>
    <mergeCell ref="D118:H118"/>
    <mergeCell ref="D119:H119"/>
    <mergeCell ref="D123:H124"/>
    <mergeCell ref="D125:H125"/>
    <mergeCell ref="D126:H127"/>
    <mergeCell ref="D3:H3"/>
    <mergeCell ref="D6:H35"/>
    <mergeCell ref="D36:H38"/>
    <mergeCell ref="D51:H54"/>
    <mergeCell ref="D59:H59"/>
    <mergeCell ref="D55:H56"/>
    <mergeCell ref="D57:H58"/>
    <mergeCell ref="D47:H50"/>
    <mergeCell ref="D39:H46"/>
    <mergeCell ref="I39:I46"/>
    <mergeCell ref="D120:H120"/>
    <mergeCell ref="D76:H80"/>
    <mergeCell ref="D81:H87"/>
    <mergeCell ref="D88:H88"/>
    <mergeCell ref="D94:H95"/>
    <mergeCell ref="D89:H93"/>
    <mergeCell ref="D60:H62"/>
    <mergeCell ref="D63:H63"/>
    <mergeCell ref="D64:H67"/>
    <mergeCell ref="D68:H70"/>
    <mergeCell ref="D71:H75"/>
  </mergeCells>
  <conditionalFormatting sqref="K4:K131">
    <cfRule type="containsText" dxfId="45" priority="1" operator="containsText" text="Unknown">
      <formula>NOT(ISERROR(SEARCH("Unknown",K4)))</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99CA-66C9-4A5D-BB89-5E4BFDE7A27E}">
  <dimension ref="A2:S258"/>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16384" width="8.765625" style="33"/>
  </cols>
  <sheetData>
    <row r="2" spans="1:19" ht="27.65" customHeight="1">
      <c r="A2" s="34" t="s">
        <v>353</v>
      </c>
      <c r="B2" s="34" t="s">
        <v>354</v>
      </c>
      <c r="C2" s="34" t="s">
        <v>355</v>
      </c>
      <c r="D2" s="35" t="s">
        <v>348</v>
      </c>
      <c r="E2" s="36" t="s">
        <v>349</v>
      </c>
      <c r="F2" s="36" t="s">
        <v>350</v>
      </c>
      <c r="G2" s="36" t="s">
        <v>351</v>
      </c>
      <c r="H2" s="36" t="s">
        <v>352</v>
      </c>
      <c r="I2" s="114" t="s">
        <v>356</v>
      </c>
      <c r="J2" s="115" t="s">
        <v>199</v>
      </c>
      <c r="K2" s="114" t="s">
        <v>200</v>
      </c>
      <c r="L2" s="114" t="s">
        <v>201</v>
      </c>
      <c r="M2" s="116" t="s">
        <v>202</v>
      </c>
      <c r="N2" s="117" t="s">
        <v>203</v>
      </c>
      <c r="O2" s="118" t="s">
        <v>204</v>
      </c>
      <c r="P2" s="118" t="s">
        <v>205</v>
      </c>
      <c r="Q2" s="119" t="s">
        <v>206</v>
      </c>
      <c r="R2" s="119" t="s">
        <v>207</v>
      </c>
      <c r="S2" s="120" t="s">
        <v>208</v>
      </c>
    </row>
    <row r="3" spans="1:19" ht="22.5" customHeight="1">
      <c r="A3" s="37" t="s">
        <v>2523</v>
      </c>
      <c r="B3" s="38" t="s">
        <v>358</v>
      </c>
      <c r="C3" s="52"/>
      <c r="D3" s="48" t="s">
        <v>2524</v>
      </c>
      <c r="E3" s="41" t="s">
        <v>2500</v>
      </c>
      <c r="F3" s="42" t="s">
        <v>2525</v>
      </c>
      <c r="G3" s="42" t="s">
        <v>361</v>
      </c>
      <c r="H3" s="43" t="s">
        <v>2526</v>
      </c>
    </row>
    <row r="4" spans="1:19" ht="22.5" customHeight="1">
      <c r="A4" s="37" t="s">
        <v>2523</v>
      </c>
      <c r="B4" s="82" t="s">
        <v>358</v>
      </c>
      <c r="C4" s="47"/>
      <c r="D4" s="48" t="s">
        <v>2527</v>
      </c>
      <c r="E4" s="83" t="s">
        <v>390</v>
      </c>
      <c r="F4" s="39"/>
      <c r="G4" s="41" t="s">
        <v>2528</v>
      </c>
      <c r="H4" s="43" t="s">
        <v>2529</v>
      </c>
    </row>
    <row r="5" spans="1:19" ht="22.5" customHeight="1">
      <c r="A5" s="37" t="s">
        <v>2523</v>
      </c>
      <c r="B5" s="82" t="s">
        <v>358</v>
      </c>
      <c r="C5" s="47"/>
      <c r="D5" s="48" t="s">
        <v>2530</v>
      </c>
      <c r="E5" s="83" t="s">
        <v>390</v>
      </c>
      <c r="F5" s="39"/>
      <c r="G5" s="41" t="s">
        <v>2528</v>
      </c>
      <c r="H5" s="43" t="s">
        <v>2529</v>
      </c>
    </row>
    <row r="6" spans="1:19" ht="22.5" customHeight="1">
      <c r="A6" s="37" t="s">
        <v>2531</v>
      </c>
      <c r="B6" s="38" t="s">
        <v>358</v>
      </c>
      <c r="C6" s="47"/>
      <c r="D6" s="48" t="s">
        <v>2532</v>
      </c>
      <c r="E6" s="41" t="s">
        <v>2330</v>
      </c>
      <c r="F6" s="39"/>
      <c r="G6" s="42" t="s">
        <v>361</v>
      </c>
      <c r="H6" s="43" t="s">
        <v>1543</v>
      </c>
    </row>
    <row r="7" spans="1:19" ht="22.5" customHeight="1">
      <c r="A7" s="37" t="s">
        <v>2533</v>
      </c>
      <c r="B7" s="38" t="s">
        <v>358</v>
      </c>
      <c r="C7" s="47"/>
      <c r="D7" s="48" t="s">
        <v>2534</v>
      </c>
      <c r="E7" s="41" t="s">
        <v>387</v>
      </c>
      <c r="F7" s="39"/>
      <c r="G7" s="42" t="s">
        <v>361</v>
      </c>
      <c r="H7" s="43" t="s">
        <v>2535</v>
      </c>
    </row>
    <row r="8" spans="1:19" ht="22.5" customHeight="1">
      <c r="A8" s="37" t="s">
        <v>2533</v>
      </c>
      <c r="B8" s="38" t="s">
        <v>358</v>
      </c>
      <c r="C8" s="47"/>
      <c r="D8" s="48" t="s">
        <v>2536</v>
      </c>
      <c r="E8" s="41" t="s">
        <v>2330</v>
      </c>
      <c r="F8" s="39"/>
      <c r="G8" s="42" t="s">
        <v>361</v>
      </c>
      <c r="H8" s="43" t="s">
        <v>2537</v>
      </c>
    </row>
    <row r="9" spans="1:19" ht="22.5" customHeight="1">
      <c r="A9" s="37" t="s">
        <v>2533</v>
      </c>
      <c r="B9" s="38" t="s">
        <v>362</v>
      </c>
      <c r="C9" s="47"/>
      <c r="D9" s="48" t="s">
        <v>2538</v>
      </c>
      <c r="E9" s="41" t="s">
        <v>360</v>
      </c>
      <c r="F9" s="39"/>
      <c r="G9" s="42" t="s">
        <v>361</v>
      </c>
      <c r="H9" s="43"/>
    </row>
    <row r="10" spans="1:19" ht="22.5" customHeight="1">
      <c r="A10" s="37" t="s">
        <v>2539</v>
      </c>
      <c r="B10" s="37" t="s">
        <v>358</v>
      </c>
      <c r="C10" s="47"/>
      <c r="D10" s="84" t="s">
        <v>2540</v>
      </c>
      <c r="E10" s="49" t="s">
        <v>390</v>
      </c>
      <c r="F10" s="85"/>
      <c r="G10" s="49" t="s">
        <v>2541</v>
      </c>
      <c r="H10" s="43" t="s">
        <v>1543</v>
      </c>
    </row>
    <row r="11" spans="1:19" ht="22.5" customHeight="1">
      <c r="A11" s="37" t="s">
        <v>2539</v>
      </c>
      <c r="B11" s="37" t="s">
        <v>358</v>
      </c>
      <c r="C11" s="47"/>
      <c r="D11" s="84" t="s">
        <v>2542</v>
      </c>
      <c r="E11" s="49" t="s">
        <v>360</v>
      </c>
      <c r="F11" s="86"/>
      <c r="G11" s="42" t="s">
        <v>361</v>
      </c>
      <c r="H11" s="43"/>
    </row>
    <row r="12" spans="1:19" ht="22.5" customHeight="1">
      <c r="A12" s="37" t="s">
        <v>2539</v>
      </c>
      <c r="B12" s="37" t="s">
        <v>362</v>
      </c>
      <c r="C12" s="47"/>
      <c r="D12" s="84" t="s">
        <v>2543</v>
      </c>
      <c r="E12" s="49" t="s">
        <v>390</v>
      </c>
      <c r="F12" s="85"/>
      <c r="G12" s="49" t="s">
        <v>2541</v>
      </c>
      <c r="H12" s="43" t="s">
        <v>1543</v>
      </c>
    </row>
    <row r="13" spans="1:19" ht="22.5" customHeight="1">
      <c r="A13" s="37" t="s">
        <v>2539</v>
      </c>
      <c r="B13" s="37" t="s">
        <v>362</v>
      </c>
      <c r="C13" s="47"/>
      <c r="D13" s="84" t="s">
        <v>2544</v>
      </c>
      <c r="E13" s="49" t="s">
        <v>360</v>
      </c>
      <c r="F13" s="86"/>
      <c r="G13" s="42" t="s">
        <v>361</v>
      </c>
      <c r="H13" s="43"/>
    </row>
    <row r="14" spans="1:19" ht="22.5" customHeight="1">
      <c r="A14" s="37" t="s">
        <v>2539</v>
      </c>
      <c r="B14" s="37" t="s">
        <v>364</v>
      </c>
      <c r="C14" s="38" t="s">
        <v>374</v>
      </c>
      <c r="D14" s="84" t="s">
        <v>2545</v>
      </c>
      <c r="E14" s="49" t="s">
        <v>390</v>
      </c>
      <c r="F14" s="87"/>
      <c r="G14" s="49" t="s">
        <v>2546</v>
      </c>
      <c r="H14" s="43" t="s">
        <v>1543</v>
      </c>
    </row>
    <row r="15" spans="1:19" ht="22.5" customHeight="1">
      <c r="A15" s="37" t="s">
        <v>2539</v>
      </c>
      <c r="B15" s="37" t="s">
        <v>364</v>
      </c>
      <c r="C15" s="38" t="s">
        <v>376</v>
      </c>
      <c r="D15" s="84" t="s">
        <v>2547</v>
      </c>
      <c r="E15" s="49" t="s">
        <v>390</v>
      </c>
      <c r="F15" s="87"/>
      <c r="G15" s="49" t="s">
        <v>2546</v>
      </c>
      <c r="H15" s="43" t="s">
        <v>1543</v>
      </c>
    </row>
    <row r="16" spans="1:19" ht="22.5" customHeight="1">
      <c r="A16" s="37" t="s">
        <v>2539</v>
      </c>
      <c r="B16" s="37" t="s">
        <v>364</v>
      </c>
      <c r="C16" s="38" t="s">
        <v>378</v>
      </c>
      <c r="D16" s="84" t="s">
        <v>2548</v>
      </c>
      <c r="E16" s="49" t="s">
        <v>390</v>
      </c>
      <c r="F16" s="87"/>
      <c r="G16" s="49" t="s">
        <v>2546</v>
      </c>
      <c r="H16" s="43" t="s">
        <v>1543</v>
      </c>
    </row>
    <row r="17" spans="1:8" ht="22.5" customHeight="1">
      <c r="A17" s="37" t="s">
        <v>2539</v>
      </c>
      <c r="B17" s="37" t="s">
        <v>364</v>
      </c>
      <c r="C17" s="38" t="s">
        <v>382</v>
      </c>
      <c r="D17" s="84" t="s">
        <v>2549</v>
      </c>
      <c r="E17" s="49" t="s">
        <v>390</v>
      </c>
      <c r="F17" s="87"/>
      <c r="G17" s="49" t="s">
        <v>2546</v>
      </c>
      <c r="H17" s="43" t="s">
        <v>1543</v>
      </c>
    </row>
    <row r="18" spans="1:8" ht="22.5" customHeight="1">
      <c r="A18" s="37" t="s">
        <v>2539</v>
      </c>
      <c r="B18" s="37" t="s">
        <v>405</v>
      </c>
      <c r="C18" s="38" t="s">
        <v>374</v>
      </c>
      <c r="D18" s="84" t="s">
        <v>2550</v>
      </c>
      <c r="E18" s="49" t="s">
        <v>390</v>
      </c>
      <c r="F18" s="87"/>
      <c r="G18" s="49" t="s">
        <v>2546</v>
      </c>
      <c r="H18" s="43" t="s">
        <v>1543</v>
      </c>
    </row>
    <row r="19" spans="1:8" ht="22.5" customHeight="1">
      <c r="A19" s="37" t="s">
        <v>2539</v>
      </c>
      <c r="B19" s="37" t="s">
        <v>405</v>
      </c>
      <c r="C19" s="38" t="s">
        <v>376</v>
      </c>
      <c r="D19" s="84" t="s">
        <v>2551</v>
      </c>
      <c r="E19" s="49" t="s">
        <v>390</v>
      </c>
      <c r="F19" s="87"/>
      <c r="G19" s="49" t="s">
        <v>2546</v>
      </c>
      <c r="H19" s="43" t="s">
        <v>1543</v>
      </c>
    </row>
    <row r="20" spans="1:8" ht="22.5" customHeight="1">
      <c r="A20" s="37" t="s">
        <v>2539</v>
      </c>
      <c r="B20" s="37" t="s">
        <v>405</v>
      </c>
      <c r="C20" s="38" t="s">
        <v>378</v>
      </c>
      <c r="D20" s="84" t="s">
        <v>2552</v>
      </c>
      <c r="E20" s="49" t="s">
        <v>390</v>
      </c>
      <c r="F20" s="87"/>
      <c r="G20" s="49" t="s">
        <v>2546</v>
      </c>
      <c r="H20" s="43" t="s">
        <v>1543</v>
      </c>
    </row>
    <row r="21" spans="1:8" ht="22.5" customHeight="1">
      <c r="A21" s="37" t="s">
        <v>2539</v>
      </c>
      <c r="B21" s="37" t="s">
        <v>405</v>
      </c>
      <c r="C21" s="38" t="s">
        <v>382</v>
      </c>
      <c r="D21" s="84" t="s">
        <v>2553</v>
      </c>
      <c r="E21" s="49" t="s">
        <v>390</v>
      </c>
      <c r="F21" s="87"/>
      <c r="G21" s="49" t="s">
        <v>2546</v>
      </c>
      <c r="H21" s="43" t="s">
        <v>1543</v>
      </c>
    </row>
    <row r="22" spans="1:8" ht="22.5" customHeight="1">
      <c r="A22" s="37" t="s">
        <v>2539</v>
      </c>
      <c r="B22" s="37" t="s">
        <v>408</v>
      </c>
      <c r="C22" s="47"/>
      <c r="D22" s="84" t="s">
        <v>2554</v>
      </c>
      <c r="E22" s="49" t="s">
        <v>390</v>
      </c>
      <c r="F22" s="39"/>
      <c r="G22" s="41" t="s">
        <v>2541</v>
      </c>
      <c r="H22" s="43" t="s">
        <v>1543</v>
      </c>
    </row>
    <row r="23" spans="1:8" ht="22.5" customHeight="1">
      <c r="A23" s="37" t="s">
        <v>2539</v>
      </c>
      <c r="B23" s="37" t="s">
        <v>410</v>
      </c>
      <c r="C23" s="47"/>
      <c r="D23" s="46" t="s">
        <v>2555</v>
      </c>
      <c r="E23" s="49" t="s">
        <v>360</v>
      </c>
      <c r="F23" s="39"/>
      <c r="G23" s="42" t="s">
        <v>361</v>
      </c>
      <c r="H23" s="43"/>
    </row>
    <row r="24" spans="1:8" ht="22.5" customHeight="1">
      <c r="A24" s="37" t="s">
        <v>2539</v>
      </c>
      <c r="B24" s="37" t="s">
        <v>700</v>
      </c>
      <c r="C24" s="47"/>
      <c r="D24" s="46" t="s">
        <v>2556</v>
      </c>
      <c r="E24" s="49" t="s">
        <v>360</v>
      </c>
      <c r="F24" s="39"/>
      <c r="G24" s="42" t="s">
        <v>361</v>
      </c>
      <c r="H24" s="43"/>
    </row>
    <row r="25" spans="1:8" ht="22.5" customHeight="1">
      <c r="A25" s="37" t="s">
        <v>2557</v>
      </c>
      <c r="B25" s="82" t="s">
        <v>358</v>
      </c>
      <c r="C25" s="47"/>
      <c r="D25" s="48" t="s">
        <v>2558</v>
      </c>
      <c r="E25" s="49" t="s">
        <v>390</v>
      </c>
      <c r="F25" s="39"/>
      <c r="G25" s="41" t="s">
        <v>2541</v>
      </c>
      <c r="H25" s="43" t="s">
        <v>1543</v>
      </c>
    </row>
    <row r="26" spans="1:8" ht="22.5" customHeight="1">
      <c r="A26" s="37" t="s">
        <v>2557</v>
      </c>
      <c r="B26" s="82" t="s">
        <v>362</v>
      </c>
      <c r="C26" s="47"/>
      <c r="D26" s="48" t="s">
        <v>2559</v>
      </c>
      <c r="E26" s="49" t="s">
        <v>360</v>
      </c>
      <c r="F26" s="39"/>
      <c r="G26" s="42" t="s">
        <v>361</v>
      </c>
      <c r="H26" s="43"/>
    </row>
    <row r="27" spans="1:8" ht="22.5" customHeight="1">
      <c r="A27" s="37" t="s">
        <v>2557</v>
      </c>
      <c r="B27" s="82" t="s">
        <v>364</v>
      </c>
      <c r="C27" s="47"/>
      <c r="D27" s="48" t="s">
        <v>2560</v>
      </c>
      <c r="E27" s="49" t="s">
        <v>360</v>
      </c>
      <c r="F27" s="39"/>
      <c r="G27" s="42" t="s">
        <v>361</v>
      </c>
      <c r="H27" s="43"/>
    </row>
    <row r="28" spans="1:8" ht="22.5" customHeight="1">
      <c r="A28" s="63" t="s">
        <v>2561</v>
      </c>
      <c r="B28" s="88" t="s">
        <v>405</v>
      </c>
      <c r="C28" s="68"/>
      <c r="D28" s="66" t="s">
        <v>2562</v>
      </c>
      <c r="E28" s="83" t="s">
        <v>440</v>
      </c>
      <c r="F28" s="72" t="s">
        <v>2563</v>
      </c>
      <c r="G28" s="42" t="s">
        <v>361</v>
      </c>
      <c r="H28" s="43" t="s">
        <v>2564</v>
      </c>
    </row>
    <row r="29" spans="1:8" ht="22.5" customHeight="1">
      <c r="A29" s="63" t="s">
        <v>2561</v>
      </c>
      <c r="B29" s="88" t="s">
        <v>358</v>
      </c>
      <c r="C29" s="68"/>
      <c r="D29" s="66" t="s">
        <v>2565</v>
      </c>
      <c r="E29" s="83" t="s">
        <v>390</v>
      </c>
      <c r="F29" s="67"/>
      <c r="G29" s="42" t="s">
        <v>361</v>
      </c>
      <c r="H29" s="43" t="s">
        <v>2566</v>
      </c>
    </row>
    <row r="30" spans="1:8" ht="22.5" customHeight="1">
      <c r="A30" s="63" t="s">
        <v>2561</v>
      </c>
      <c r="B30" s="88" t="s">
        <v>358</v>
      </c>
      <c r="C30" s="68"/>
      <c r="D30" s="66" t="s">
        <v>2567</v>
      </c>
      <c r="E30" s="83" t="s">
        <v>399</v>
      </c>
      <c r="F30" s="67"/>
      <c r="G30" s="42" t="s">
        <v>361</v>
      </c>
      <c r="H30" s="43" t="s">
        <v>2568</v>
      </c>
    </row>
    <row r="31" spans="1:8" ht="22.5" customHeight="1">
      <c r="A31" s="63" t="s">
        <v>2561</v>
      </c>
      <c r="B31" s="88" t="s">
        <v>362</v>
      </c>
      <c r="C31" s="68"/>
      <c r="D31" s="66" t="s">
        <v>2569</v>
      </c>
      <c r="E31" s="83" t="s">
        <v>399</v>
      </c>
      <c r="F31" s="55"/>
      <c r="G31" s="42" t="s">
        <v>361</v>
      </c>
      <c r="H31" s="43" t="s">
        <v>2568</v>
      </c>
    </row>
    <row r="32" spans="1:8" ht="60" customHeight="1">
      <c r="A32" s="63" t="s">
        <v>2561</v>
      </c>
      <c r="B32" s="88" t="s">
        <v>364</v>
      </c>
      <c r="C32" s="68"/>
      <c r="D32" s="66" t="s">
        <v>2570</v>
      </c>
      <c r="E32" s="83" t="s">
        <v>427</v>
      </c>
      <c r="F32" s="72" t="s">
        <v>2571</v>
      </c>
      <c r="G32" s="42" t="s">
        <v>361</v>
      </c>
      <c r="H32" s="46" t="s">
        <v>2572</v>
      </c>
    </row>
    <row r="33" spans="1:8" ht="22.5" customHeight="1">
      <c r="A33" s="37" t="s">
        <v>2573</v>
      </c>
      <c r="B33" s="82" t="s">
        <v>358</v>
      </c>
      <c r="C33" s="47"/>
      <c r="D33" s="48" t="s">
        <v>2574</v>
      </c>
      <c r="E33" s="49" t="s">
        <v>390</v>
      </c>
      <c r="F33" s="39"/>
      <c r="G33" s="41" t="s">
        <v>2541</v>
      </c>
      <c r="H33" s="43" t="s">
        <v>1543</v>
      </c>
    </row>
    <row r="34" spans="1:8" ht="60" customHeight="1">
      <c r="A34" s="63" t="s">
        <v>2573</v>
      </c>
      <c r="B34" s="88" t="s">
        <v>362</v>
      </c>
      <c r="C34" s="68"/>
      <c r="D34" s="66" t="s">
        <v>2575</v>
      </c>
      <c r="E34" s="83" t="s">
        <v>427</v>
      </c>
      <c r="F34" s="72" t="s">
        <v>2571</v>
      </c>
      <c r="G34" s="42" t="s">
        <v>361</v>
      </c>
      <c r="H34" s="46" t="s">
        <v>2095</v>
      </c>
    </row>
    <row r="35" spans="1:8" ht="22.5" customHeight="1">
      <c r="A35" s="63" t="s">
        <v>2573</v>
      </c>
      <c r="B35" s="88" t="s">
        <v>364</v>
      </c>
      <c r="C35" s="68"/>
      <c r="D35" s="66" t="s">
        <v>2576</v>
      </c>
      <c r="E35" s="83" t="s">
        <v>360</v>
      </c>
      <c r="F35" s="67"/>
      <c r="G35" s="42" t="s">
        <v>361</v>
      </c>
      <c r="H35" s="43"/>
    </row>
    <row r="36" spans="1:8" ht="22.5" customHeight="1">
      <c r="A36" s="63" t="s">
        <v>2573</v>
      </c>
      <c r="B36" s="88" t="s">
        <v>364</v>
      </c>
      <c r="C36" s="68"/>
      <c r="D36" s="66" t="s">
        <v>2577</v>
      </c>
      <c r="E36" s="83" t="s">
        <v>360</v>
      </c>
      <c r="F36" s="67"/>
      <c r="G36" s="42" t="s">
        <v>361</v>
      </c>
      <c r="H36" s="43"/>
    </row>
    <row r="37" spans="1:8" ht="22.5" customHeight="1">
      <c r="A37" s="63" t="s">
        <v>2573</v>
      </c>
      <c r="B37" s="88" t="s">
        <v>405</v>
      </c>
      <c r="C37" s="68"/>
      <c r="D37" s="66" t="s">
        <v>2578</v>
      </c>
      <c r="E37" s="83" t="s">
        <v>360</v>
      </c>
      <c r="F37" s="67"/>
      <c r="G37" s="42" t="s">
        <v>361</v>
      </c>
      <c r="H37" s="43"/>
    </row>
    <row r="38" spans="1:8" ht="22.5" customHeight="1">
      <c r="A38" s="63" t="s">
        <v>2573</v>
      </c>
      <c r="B38" s="88" t="s">
        <v>3079</v>
      </c>
      <c r="C38" s="68"/>
      <c r="D38" s="66" t="s">
        <v>2580</v>
      </c>
      <c r="E38" s="83" t="s">
        <v>360</v>
      </c>
      <c r="F38" s="67"/>
      <c r="G38" s="42" t="s">
        <v>361</v>
      </c>
      <c r="H38" s="43"/>
    </row>
    <row r="39" spans="1:8" ht="22.5" customHeight="1">
      <c r="A39" s="63" t="s">
        <v>2573</v>
      </c>
      <c r="B39" s="88" t="s">
        <v>3079</v>
      </c>
      <c r="C39" s="68"/>
      <c r="D39" s="66" t="s">
        <v>2581</v>
      </c>
      <c r="E39" s="83" t="s">
        <v>360</v>
      </c>
      <c r="F39" s="67"/>
      <c r="G39" s="42" t="s">
        <v>361</v>
      </c>
      <c r="H39" s="43"/>
    </row>
    <row r="40" spans="1:8" ht="22.5" customHeight="1">
      <c r="A40" s="37" t="s">
        <v>2582</v>
      </c>
      <c r="B40" s="82" t="s">
        <v>358</v>
      </c>
      <c r="C40" s="47"/>
      <c r="D40" s="48" t="s">
        <v>2583</v>
      </c>
      <c r="E40" s="49" t="s">
        <v>390</v>
      </c>
      <c r="F40" s="39"/>
      <c r="G40" s="41" t="s">
        <v>2541</v>
      </c>
      <c r="H40" s="43" t="s">
        <v>1543</v>
      </c>
    </row>
    <row r="41" spans="1:8" ht="22.5" customHeight="1">
      <c r="A41" s="37" t="s">
        <v>2582</v>
      </c>
      <c r="B41" s="82" t="s">
        <v>362</v>
      </c>
      <c r="C41" s="47"/>
      <c r="D41" s="48" t="s">
        <v>2584</v>
      </c>
      <c r="E41" s="49" t="s">
        <v>360</v>
      </c>
      <c r="F41" s="39"/>
      <c r="G41" s="42" t="s">
        <v>361</v>
      </c>
      <c r="H41" s="43"/>
    </row>
    <row r="42" spans="1:8" ht="22.5" customHeight="1">
      <c r="A42" s="63" t="s">
        <v>2582</v>
      </c>
      <c r="B42" s="88" t="s">
        <v>362</v>
      </c>
      <c r="C42" s="68"/>
      <c r="D42" s="66" t="s">
        <v>2585</v>
      </c>
      <c r="E42" s="83" t="s">
        <v>360</v>
      </c>
      <c r="F42" s="67"/>
      <c r="G42" s="42" t="s">
        <v>361</v>
      </c>
      <c r="H42" s="43"/>
    </row>
    <row r="43" spans="1:8" ht="22.5" customHeight="1">
      <c r="A43" s="37" t="s">
        <v>2582</v>
      </c>
      <c r="B43" s="82" t="s">
        <v>364</v>
      </c>
      <c r="C43" s="47"/>
      <c r="D43" s="48" t="s">
        <v>2586</v>
      </c>
      <c r="E43" s="49" t="s">
        <v>360</v>
      </c>
      <c r="F43" s="39"/>
      <c r="G43" s="42" t="s">
        <v>361</v>
      </c>
      <c r="H43" s="43"/>
    </row>
    <row r="44" spans="1:8" ht="22.5" customHeight="1">
      <c r="A44" s="68" t="s">
        <v>1522</v>
      </c>
      <c r="B44" s="64" t="s">
        <v>358</v>
      </c>
      <c r="C44" s="68"/>
      <c r="D44" s="66" t="s">
        <v>1523</v>
      </c>
      <c r="E44" s="83" t="s">
        <v>360</v>
      </c>
      <c r="F44" s="67"/>
      <c r="G44" s="42" t="s">
        <v>361</v>
      </c>
      <c r="H44" s="43"/>
    </row>
    <row r="45" spans="1:8" ht="22.5" customHeight="1">
      <c r="A45" s="68" t="s">
        <v>1522</v>
      </c>
      <c r="B45" s="64" t="s">
        <v>358</v>
      </c>
      <c r="C45" s="68"/>
      <c r="D45" s="66" t="s">
        <v>1524</v>
      </c>
      <c r="E45" s="83" t="s">
        <v>360</v>
      </c>
      <c r="F45" s="67"/>
      <c r="G45" s="42" t="s">
        <v>361</v>
      </c>
      <c r="H45" s="43"/>
    </row>
    <row r="46" spans="1:8" ht="35.9" customHeight="1">
      <c r="A46" s="68" t="s">
        <v>1522</v>
      </c>
      <c r="B46" s="64" t="s">
        <v>358</v>
      </c>
      <c r="C46" s="68"/>
      <c r="D46" s="66" t="s">
        <v>1525</v>
      </c>
      <c r="E46" s="83" t="s">
        <v>360</v>
      </c>
      <c r="F46" s="67"/>
      <c r="G46" s="42" t="s">
        <v>361</v>
      </c>
      <c r="H46" s="43"/>
    </row>
    <row r="47" spans="1:8" ht="35.9" customHeight="1">
      <c r="A47" s="68" t="s">
        <v>1522</v>
      </c>
      <c r="B47" s="64" t="s">
        <v>362</v>
      </c>
      <c r="C47" s="68"/>
      <c r="D47" s="66" t="s">
        <v>1526</v>
      </c>
      <c r="E47" s="83" t="s">
        <v>360</v>
      </c>
      <c r="F47" s="67"/>
      <c r="G47" s="42" t="s">
        <v>361</v>
      </c>
      <c r="H47" s="43"/>
    </row>
    <row r="48" spans="1:8" ht="22.5" customHeight="1">
      <c r="A48" s="68" t="s">
        <v>1522</v>
      </c>
      <c r="B48" s="64" t="s">
        <v>364</v>
      </c>
      <c r="C48" s="68"/>
      <c r="D48" s="66" t="s">
        <v>1528</v>
      </c>
      <c r="E48" s="83" t="s">
        <v>360</v>
      </c>
      <c r="F48" s="67"/>
      <c r="G48" s="42" t="s">
        <v>361</v>
      </c>
      <c r="H48" s="43"/>
    </row>
    <row r="49" spans="1:8" ht="22.5" customHeight="1">
      <c r="A49" s="68" t="s">
        <v>1522</v>
      </c>
      <c r="B49" s="64" t="s">
        <v>364</v>
      </c>
      <c r="C49" s="68"/>
      <c r="D49" s="66" t="s">
        <v>1529</v>
      </c>
      <c r="E49" s="83" t="s">
        <v>360</v>
      </c>
      <c r="F49" s="67"/>
      <c r="G49" s="42" t="s">
        <v>361</v>
      </c>
      <c r="H49" s="43"/>
    </row>
    <row r="50" spans="1:8" ht="22.5" customHeight="1">
      <c r="A50" s="68" t="s">
        <v>1522</v>
      </c>
      <c r="B50" s="64" t="s">
        <v>364</v>
      </c>
      <c r="C50" s="68"/>
      <c r="D50" s="66" t="s">
        <v>1530</v>
      </c>
      <c r="E50" s="83" t="s">
        <v>360</v>
      </c>
      <c r="F50" s="67"/>
      <c r="G50" s="42" t="s">
        <v>361</v>
      </c>
      <c r="H50" s="43"/>
    </row>
    <row r="51" spans="1:8" ht="22.5" customHeight="1">
      <c r="A51" s="68" t="s">
        <v>1522</v>
      </c>
      <c r="B51" s="82" t="s">
        <v>405</v>
      </c>
      <c r="C51" s="68"/>
      <c r="D51" s="66" t="s">
        <v>1532</v>
      </c>
      <c r="E51" s="83" t="s">
        <v>360</v>
      </c>
      <c r="F51" s="67"/>
      <c r="G51" s="42" t="s">
        <v>361</v>
      </c>
      <c r="H51" s="43"/>
    </row>
    <row r="52" spans="1:8" ht="22.5" customHeight="1">
      <c r="A52" s="68" t="s">
        <v>1522</v>
      </c>
      <c r="B52" s="82" t="s">
        <v>405</v>
      </c>
      <c r="C52" s="68"/>
      <c r="D52" s="66" t="s">
        <v>1533</v>
      </c>
      <c r="E52" s="83" t="s">
        <v>360</v>
      </c>
      <c r="F52" s="67"/>
      <c r="G52" s="42" t="s">
        <v>361</v>
      </c>
      <c r="H52" s="43"/>
    </row>
    <row r="53" spans="1:8" ht="22.5" customHeight="1">
      <c r="A53" s="47" t="s">
        <v>1534</v>
      </c>
      <c r="B53" s="64" t="s">
        <v>358</v>
      </c>
      <c r="C53" s="47"/>
      <c r="D53" s="84" t="s">
        <v>1535</v>
      </c>
      <c r="E53" s="49" t="s">
        <v>360</v>
      </c>
      <c r="F53" s="39"/>
      <c r="G53" s="42" t="s">
        <v>361</v>
      </c>
      <c r="H53" s="43"/>
    </row>
    <row r="54" spans="1:8" ht="22.5" customHeight="1">
      <c r="A54" s="47" t="s">
        <v>1534</v>
      </c>
      <c r="B54" s="64" t="s">
        <v>358</v>
      </c>
      <c r="C54" s="47"/>
      <c r="D54" s="84" t="s">
        <v>1536</v>
      </c>
      <c r="E54" s="49" t="s">
        <v>360</v>
      </c>
      <c r="F54" s="39"/>
      <c r="G54" s="42" t="s">
        <v>361</v>
      </c>
      <c r="H54" s="43"/>
    </row>
    <row r="55" spans="1:8" ht="22.5" customHeight="1">
      <c r="A55" s="47" t="s">
        <v>1534</v>
      </c>
      <c r="B55" s="64" t="s">
        <v>358</v>
      </c>
      <c r="C55" s="38" t="s">
        <v>374</v>
      </c>
      <c r="D55" s="84" t="s">
        <v>1537</v>
      </c>
      <c r="E55" s="49" t="s">
        <v>360</v>
      </c>
      <c r="F55" s="39"/>
      <c r="G55" s="42" t="s">
        <v>361</v>
      </c>
      <c r="H55" s="43"/>
    </row>
    <row r="56" spans="1:8" ht="22.5" customHeight="1">
      <c r="A56" s="47" t="s">
        <v>1534</v>
      </c>
      <c r="B56" s="64" t="s">
        <v>358</v>
      </c>
      <c r="C56" s="38" t="s">
        <v>376</v>
      </c>
      <c r="D56" s="84" t="s">
        <v>1538</v>
      </c>
      <c r="E56" s="49" t="s">
        <v>360</v>
      </c>
      <c r="F56" s="39"/>
      <c r="G56" s="42" t="s">
        <v>361</v>
      </c>
      <c r="H56" s="43"/>
    </row>
    <row r="57" spans="1:8" ht="22.5" customHeight="1">
      <c r="A57" s="47" t="s">
        <v>1534</v>
      </c>
      <c r="B57" s="64" t="s">
        <v>358</v>
      </c>
      <c r="C57" s="38" t="s">
        <v>378</v>
      </c>
      <c r="D57" s="84" t="s">
        <v>1539</v>
      </c>
      <c r="E57" s="49" t="s">
        <v>360</v>
      </c>
      <c r="F57" s="39"/>
      <c r="G57" s="42" t="s">
        <v>361</v>
      </c>
      <c r="H57" s="43"/>
    </row>
    <row r="58" spans="1:8" ht="22.5" customHeight="1">
      <c r="A58" s="47" t="s">
        <v>1534</v>
      </c>
      <c r="B58" s="64" t="s">
        <v>358</v>
      </c>
      <c r="C58" s="38" t="s">
        <v>382</v>
      </c>
      <c r="D58" s="84" t="s">
        <v>1540</v>
      </c>
      <c r="E58" s="49" t="s">
        <v>360</v>
      </c>
      <c r="F58" s="39"/>
      <c r="G58" s="42" t="s">
        <v>361</v>
      </c>
      <c r="H58" s="43"/>
    </row>
    <row r="59" spans="1:8" ht="63.65" customHeight="1">
      <c r="A59" s="49" t="s">
        <v>1541</v>
      </c>
      <c r="B59" s="64" t="s">
        <v>358</v>
      </c>
      <c r="C59" s="49"/>
      <c r="D59" s="48" t="s">
        <v>1542</v>
      </c>
      <c r="E59" s="41" t="s">
        <v>390</v>
      </c>
      <c r="F59" s="42"/>
      <c r="G59" s="41" t="s">
        <v>464</v>
      </c>
      <c r="H59" s="43" t="s">
        <v>1543</v>
      </c>
    </row>
    <row r="60" spans="1:8" ht="57" customHeight="1">
      <c r="A60" s="49" t="s">
        <v>1541</v>
      </c>
      <c r="B60" s="64" t="s">
        <v>358</v>
      </c>
      <c r="C60" s="49"/>
      <c r="D60" s="48" t="s">
        <v>1544</v>
      </c>
      <c r="E60" s="83" t="s">
        <v>1545</v>
      </c>
      <c r="F60" s="42" t="s">
        <v>1546</v>
      </c>
      <c r="G60" s="41" t="s">
        <v>464</v>
      </c>
      <c r="H60" s="43" t="s">
        <v>1547</v>
      </c>
    </row>
    <row r="61" spans="1:8" ht="22.5" customHeight="1">
      <c r="A61" s="49" t="s">
        <v>1541</v>
      </c>
      <c r="B61" s="64" t="s">
        <v>364</v>
      </c>
      <c r="C61" s="49"/>
      <c r="D61" s="48" t="s">
        <v>1548</v>
      </c>
      <c r="E61" s="83" t="s">
        <v>1545</v>
      </c>
      <c r="F61" s="42" t="s">
        <v>1549</v>
      </c>
      <c r="G61" s="41" t="s">
        <v>464</v>
      </c>
      <c r="H61" s="43" t="s">
        <v>1550</v>
      </c>
    </row>
    <row r="62" spans="1:8" ht="58.5" customHeight="1">
      <c r="A62" s="49" t="s">
        <v>1541</v>
      </c>
      <c r="B62" s="88" t="s">
        <v>362</v>
      </c>
      <c r="C62" s="49"/>
      <c r="D62" s="48" t="s">
        <v>1551</v>
      </c>
      <c r="E62" s="41" t="s">
        <v>390</v>
      </c>
      <c r="G62" s="41" t="s">
        <v>464</v>
      </c>
      <c r="H62" s="43" t="s">
        <v>1543</v>
      </c>
    </row>
    <row r="63" spans="1:8" ht="54.65" customHeight="1">
      <c r="A63" s="49" t="s">
        <v>1541</v>
      </c>
      <c r="B63" s="88" t="s">
        <v>362</v>
      </c>
      <c r="C63" s="49"/>
      <c r="D63" s="48" t="s">
        <v>1552</v>
      </c>
      <c r="E63" s="83" t="s">
        <v>1545</v>
      </c>
      <c r="F63" s="42" t="s">
        <v>1546</v>
      </c>
      <c r="G63" s="41" t="s">
        <v>464</v>
      </c>
      <c r="H63" s="43" t="s">
        <v>1553</v>
      </c>
    </row>
    <row r="64" spans="1:8" ht="25.4" customHeight="1">
      <c r="A64" s="49" t="s">
        <v>1541</v>
      </c>
      <c r="B64" s="64" t="s">
        <v>364</v>
      </c>
      <c r="C64" s="49"/>
      <c r="D64" s="48" t="s">
        <v>1554</v>
      </c>
      <c r="E64" s="83" t="s">
        <v>1545</v>
      </c>
      <c r="F64" s="42" t="s">
        <v>1549</v>
      </c>
      <c r="G64" s="41" t="s">
        <v>464</v>
      </c>
      <c r="H64" s="43" t="s">
        <v>1555</v>
      </c>
    </row>
    <row r="65" spans="1:8" ht="52.4" customHeight="1">
      <c r="A65" s="49" t="s">
        <v>1541</v>
      </c>
      <c r="B65" s="88" t="s">
        <v>362</v>
      </c>
      <c r="C65" s="52" t="s">
        <v>384</v>
      </c>
      <c r="D65" s="48" t="s">
        <v>1556</v>
      </c>
      <c r="E65" s="83" t="s">
        <v>1545</v>
      </c>
      <c r="F65" s="42" t="s">
        <v>1557</v>
      </c>
      <c r="G65" s="41" t="s">
        <v>464</v>
      </c>
      <c r="H65" s="43" t="s">
        <v>1558</v>
      </c>
    </row>
    <row r="66" spans="1:8" ht="22.5" customHeight="1">
      <c r="A66" s="49" t="s">
        <v>1541</v>
      </c>
      <c r="B66" s="82" t="s">
        <v>405</v>
      </c>
      <c r="C66" s="90"/>
      <c r="D66" s="84" t="s">
        <v>1559</v>
      </c>
      <c r="E66" s="49" t="s">
        <v>360</v>
      </c>
      <c r="F66" s="41"/>
      <c r="G66" s="42" t="s">
        <v>361</v>
      </c>
      <c r="H66" s="43"/>
    </row>
    <row r="67" spans="1:8" ht="46.5" customHeight="1">
      <c r="A67" s="49" t="s">
        <v>1560</v>
      </c>
      <c r="B67" s="64" t="s">
        <v>358</v>
      </c>
      <c r="C67" s="49"/>
      <c r="D67" s="48" t="s">
        <v>1561</v>
      </c>
      <c r="E67" s="49" t="s">
        <v>390</v>
      </c>
      <c r="F67" s="42"/>
      <c r="G67" s="41" t="s">
        <v>464</v>
      </c>
      <c r="H67" s="43" t="s">
        <v>1543</v>
      </c>
    </row>
    <row r="68" spans="1:8" ht="45.65" customHeight="1">
      <c r="A68" s="49" t="s">
        <v>1560</v>
      </c>
      <c r="B68" s="64" t="s">
        <v>358</v>
      </c>
      <c r="C68" s="49"/>
      <c r="D68" s="48" t="s">
        <v>1562</v>
      </c>
      <c r="E68" s="83" t="s">
        <v>1545</v>
      </c>
      <c r="F68" s="42" t="s">
        <v>1563</v>
      </c>
      <c r="G68" s="41" t="s">
        <v>464</v>
      </c>
      <c r="H68" s="43" t="s">
        <v>1564</v>
      </c>
    </row>
    <row r="69" spans="1:8" ht="22.5" customHeight="1">
      <c r="A69" s="49" t="s">
        <v>1560</v>
      </c>
      <c r="B69" s="64" t="s">
        <v>358</v>
      </c>
      <c r="C69" s="59" t="s">
        <v>382</v>
      </c>
      <c r="D69" s="48" t="s">
        <v>1565</v>
      </c>
      <c r="E69" s="49" t="s">
        <v>367</v>
      </c>
      <c r="F69" s="42" t="s">
        <v>368</v>
      </c>
      <c r="G69" s="42" t="s">
        <v>361</v>
      </c>
      <c r="H69" s="43" t="s">
        <v>369</v>
      </c>
    </row>
    <row r="70" spans="1:8" ht="22.5" customHeight="1">
      <c r="A70" s="49" t="s">
        <v>1560</v>
      </c>
      <c r="B70" s="64" t="s">
        <v>358</v>
      </c>
      <c r="C70" s="59" t="s">
        <v>382</v>
      </c>
      <c r="D70" s="48" t="s">
        <v>1566</v>
      </c>
      <c r="E70" s="49" t="s">
        <v>390</v>
      </c>
      <c r="F70" s="42"/>
      <c r="G70" s="41" t="s">
        <v>464</v>
      </c>
      <c r="H70" s="43" t="s">
        <v>1543</v>
      </c>
    </row>
    <row r="71" spans="1:8" ht="22.5" customHeight="1">
      <c r="A71" s="49" t="s">
        <v>1560</v>
      </c>
      <c r="B71" s="88" t="s">
        <v>362</v>
      </c>
      <c r="C71" s="49"/>
      <c r="D71" s="48" t="s">
        <v>1567</v>
      </c>
      <c r="E71" s="83" t="s">
        <v>1545</v>
      </c>
      <c r="F71" s="42" t="s">
        <v>1549</v>
      </c>
      <c r="G71" s="41" t="s">
        <v>464</v>
      </c>
      <c r="H71" s="43" t="s">
        <v>1568</v>
      </c>
    </row>
    <row r="72" spans="1:8" ht="22.5" customHeight="1">
      <c r="A72" s="49" t="s">
        <v>1560</v>
      </c>
      <c r="B72" s="64" t="s">
        <v>364</v>
      </c>
      <c r="C72" s="49"/>
      <c r="D72" s="48" t="s">
        <v>1569</v>
      </c>
      <c r="E72" s="49" t="s">
        <v>390</v>
      </c>
      <c r="F72" s="42"/>
      <c r="G72" s="41" t="s">
        <v>464</v>
      </c>
      <c r="H72" s="43" t="s">
        <v>1543</v>
      </c>
    </row>
    <row r="73" spans="1:8" ht="22.5" customHeight="1">
      <c r="A73" s="49" t="s">
        <v>1560</v>
      </c>
      <c r="B73" s="64" t="s">
        <v>364</v>
      </c>
      <c r="C73" s="49"/>
      <c r="D73" s="48" t="s">
        <v>1570</v>
      </c>
      <c r="E73" s="83" t="s">
        <v>1545</v>
      </c>
      <c r="F73" s="42" t="s">
        <v>1549</v>
      </c>
      <c r="G73" s="42" t="s">
        <v>464</v>
      </c>
      <c r="H73" s="43" t="s">
        <v>1571</v>
      </c>
    </row>
    <row r="74" spans="1:8" ht="22.5" customHeight="1">
      <c r="A74" s="49" t="s">
        <v>1560</v>
      </c>
      <c r="B74" s="82" t="s">
        <v>405</v>
      </c>
      <c r="C74" s="49"/>
      <c r="D74" s="48" t="s">
        <v>1572</v>
      </c>
      <c r="E74" s="83" t="s">
        <v>360</v>
      </c>
      <c r="F74" s="41"/>
      <c r="G74" s="42" t="s">
        <v>361</v>
      </c>
      <c r="H74" s="43"/>
    </row>
    <row r="75" spans="1:8" ht="22.5" customHeight="1">
      <c r="A75" s="49" t="s">
        <v>1560</v>
      </c>
      <c r="B75" s="82" t="s">
        <v>405</v>
      </c>
      <c r="C75" s="42" t="s">
        <v>374</v>
      </c>
      <c r="D75" s="48" t="s">
        <v>1573</v>
      </c>
      <c r="E75" s="49" t="s">
        <v>360</v>
      </c>
      <c r="F75" s="41"/>
      <c r="G75" s="42" t="s">
        <v>361</v>
      </c>
      <c r="H75" s="43"/>
    </row>
    <row r="76" spans="1:8" ht="22.5" customHeight="1">
      <c r="A76" s="49" t="s">
        <v>1560</v>
      </c>
      <c r="B76" s="82" t="s">
        <v>405</v>
      </c>
      <c r="C76" s="42" t="s">
        <v>374</v>
      </c>
      <c r="D76" s="48" t="s">
        <v>1574</v>
      </c>
      <c r="E76" s="49" t="s">
        <v>360</v>
      </c>
      <c r="F76" s="41"/>
      <c r="G76" s="42" t="s">
        <v>361</v>
      </c>
      <c r="H76" s="43"/>
    </row>
    <row r="77" spans="1:8" ht="22.5" customHeight="1">
      <c r="A77" s="49" t="s">
        <v>1560</v>
      </c>
      <c r="B77" s="82" t="s">
        <v>405</v>
      </c>
      <c r="C77" s="42" t="s">
        <v>376</v>
      </c>
      <c r="D77" s="48" t="s">
        <v>1575</v>
      </c>
      <c r="E77" s="49" t="s">
        <v>360</v>
      </c>
      <c r="F77" s="41"/>
      <c r="G77" s="42" t="s">
        <v>361</v>
      </c>
      <c r="H77" s="43"/>
    </row>
    <row r="78" spans="1:8" ht="22.5" customHeight="1">
      <c r="A78" s="49" t="s">
        <v>1560</v>
      </c>
      <c r="B78" s="82" t="s">
        <v>405</v>
      </c>
      <c r="C78" s="42" t="s">
        <v>378</v>
      </c>
      <c r="D78" s="48" t="s">
        <v>1577</v>
      </c>
      <c r="E78" s="49" t="s">
        <v>390</v>
      </c>
      <c r="F78" s="41"/>
      <c r="G78" s="42" t="s">
        <v>361</v>
      </c>
      <c r="H78" s="43" t="s">
        <v>1578</v>
      </c>
    </row>
    <row r="79" spans="1:8" ht="22.5" customHeight="1">
      <c r="A79" s="49" t="s">
        <v>1560</v>
      </c>
      <c r="B79" s="82" t="s">
        <v>408</v>
      </c>
      <c r="C79" s="47"/>
      <c r="D79" s="48" t="s">
        <v>1579</v>
      </c>
      <c r="E79" s="49" t="s">
        <v>360</v>
      </c>
      <c r="F79" s="39"/>
      <c r="G79" s="42" t="s">
        <v>361</v>
      </c>
      <c r="H79" s="43"/>
    </row>
    <row r="80" spans="1:8" ht="22.5" customHeight="1">
      <c r="A80" s="47" t="s">
        <v>1580</v>
      </c>
      <c r="B80" s="64" t="s">
        <v>358</v>
      </c>
      <c r="C80" s="47"/>
      <c r="D80" s="48" t="s">
        <v>1581</v>
      </c>
      <c r="E80" s="49" t="s">
        <v>390</v>
      </c>
      <c r="F80" s="39"/>
      <c r="G80" s="41" t="s">
        <v>464</v>
      </c>
      <c r="H80" s="43" t="s">
        <v>1543</v>
      </c>
    </row>
    <row r="81" spans="1:8" ht="22.5" customHeight="1">
      <c r="A81" s="47" t="s">
        <v>1580</v>
      </c>
      <c r="B81" s="88" t="s">
        <v>362</v>
      </c>
      <c r="C81" s="47"/>
      <c r="D81" s="48" t="s">
        <v>1582</v>
      </c>
      <c r="E81" s="49" t="s">
        <v>390</v>
      </c>
      <c r="F81" s="39"/>
      <c r="G81" s="41" t="s">
        <v>464</v>
      </c>
      <c r="H81" s="43" t="s">
        <v>1543</v>
      </c>
    </row>
    <row r="82" spans="1:8" ht="22.5" customHeight="1">
      <c r="A82" s="47" t="s">
        <v>1580</v>
      </c>
      <c r="B82" s="64" t="s">
        <v>364</v>
      </c>
      <c r="C82" s="47"/>
      <c r="D82" s="48" t="s">
        <v>1583</v>
      </c>
      <c r="E82" s="49" t="s">
        <v>390</v>
      </c>
      <c r="F82" s="39"/>
      <c r="G82" s="41" t="s">
        <v>464</v>
      </c>
      <c r="H82" s="43" t="s">
        <v>1543</v>
      </c>
    </row>
    <row r="83" spans="1:8" ht="22.5" customHeight="1">
      <c r="A83" s="47" t="s">
        <v>1580</v>
      </c>
      <c r="B83" s="82" t="s">
        <v>405</v>
      </c>
      <c r="C83" s="47"/>
      <c r="D83" s="48" t="s">
        <v>1584</v>
      </c>
      <c r="E83" s="49" t="s">
        <v>360</v>
      </c>
      <c r="F83" s="39"/>
      <c r="G83" s="42" t="s">
        <v>361</v>
      </c>
      <c r="H83" s="43"/>
    </row>
    <row r="84" spans="1:8" ht="27" customHeight="1">
      <c r="A84" s="47" t="s">
        <v>1580</v>
      </c>
      <c r="B84" s="82" t="s">
        <v>405</v>
      </c>
      <c r="C84" s="47"/>
      <c r="D84" s="48" t="s">
        <v>2587</v>
      </c>
      <c r="E84" s="49" t="s">
        <v>360</v>
      </c>
      <c r="F84" s="39"/>
      <c r="G84" s="42" t="s">
        <v>361</v>
      </c>
      <c r="H84" s="43"/>
    </row>
    <row r="85" spans="1:8" ht="35.9" customHeight="1">
      <c r="A85" s="63" t="s">
        <v>2588</v>
      </c>
      <c r="B85" s="88" t="s">
        <v>358</v>
      </c>
      <c r="C85" s="68"/>
      <c r="D85" s="66" t="s">
        <v>2589</v>
      </c>
      <c r="E85" s="83" t="s">
        <v>387</v>
      </c>
      <c r="F85" s="67"/>
      <c r="G85" s="42" t="s">
        <v>361</v>
      </c>
      <c r="H85" s="43" t="s">
        <v>2590</v>
      </c>
    </row>
    <row r="86" spans="1:8" ht="22.5" customHeight="1">
      <c r="A86" s="63" t="s">
        <v>2588</v>
      </c>
      <c r="B86" s="88" t="s">
        <v>358</v>
      </c>
      <c r="C86" s="64" t="s">
        <v>374</v>
      </c>
      <c r="D86" s="66" t="s">
        <v>2591</v>
      </c>
      <c r="E86" s="83" t="s">
        <v>2384</v>
      </c>
      <c r="F86" s="67"/>
      <c r="G86" s="42" t="s">
        <v>361</v>
      </c>
      <c r="H86" s="43" t="s">
        <v>2592</v>
      </c>
    </row>
    <row r="87" spans="1:8" ht="22.5" customHeight="1">
      <c r="A87" s="63" t="s">
        <v>2588</v>
      </c>
      <c r="B87" s="88" t="s">
        <v>358</v>
      </c>
      <c r="C87" s="64" t="s">
        <v>376</v>
      </c>
      <c r="D87" s="66" t="s">
        <v>2593</v>
      </c>
      <c r="E87" s="83" t="s">
        <v>360</v>
      </c>
      <c r="F87" s="67"/>
      <c r="G87" s="42" t="s">
        <v>361</v>
      </c>
      <c r="H87" s="43" t="s">
        <v>2592</v>
      </c>
    </row>
    <row r="88" spans="1:8" ht="40">
      <c r="A88" s="63" t="s">
        <v>2588</v>
      </c>
      <c r="B88" s="88" t="s">
        <v>358</v>
      </c>
      <c r="C88" s="64" t="s">
        <v>378</v>
      </c>
      <c r="D88" s="66" t="s">
        <v>2594</v>
      </c>
      <c r="E88" s="83" t="s">
        <v>427</v>
      </c>
      <c r="F88" s="72" t="s">
        <v>2595</v>
      </c>
      <c r="G88" s="42" t="s">
        <v>361</v>
      </c>
      <c r="H88" s="43" t="s">
        <v>2596</v>
      </c>
    </row>
    <row r="89" spans="1:8" ht="30">
      <c r="A89" s="63" t="s">
        <v>2588</v>
      </c>
      <c r="B89" s="88" t="s">
        <v>358</v>
      </c>
      <c r="C89" s="64" t="s">
        <v>382</v>
      </c>
      <c r="D89" s="66" t="s">
        <v>2597</v>
      </c>
      <c r="E89" s="83" t="s">
        <v>427</v>
      </c>
      <c r="F89" s="72" t="s">
        <v>2598</v>
      </c>
      <c r="G89" s="42" t="s">
        <v>361</v>
      </c>
      <c r="H89" s="43" t="s">
        <v>2596</v>
      </c>
    </row>
    <row r="90" spans="1:8" ht="22.5" customHeight="1">
      <c r="A90" s="63" t="s">
        <v>2588</v>
      </c>
      <c r="B90" s="88" t="s">
        <v>358</v>
      </c>
      <c r="C90" s="64" t="s">
        <v>384</v>
      </c>
      <c r="D90" s="66" t="s">
        <v>2599</v>
      </c>
      <c r="E90" s="83" t="s">
        <v>390</v>
      </c>
      <c r="F90" s="67"/>
      <c r="G90" s="41" t="s">
        <v>2600</v>
      </c>
      <c r="H90" s="43" t="s">
        <v>2601</v>
      </c>
    </row>
    <row r="91" spans="1:8" ht="38.9" customHeight="1">
      <c r="A91" s="63" t="s">
        <v>2588</v>
      </c>
      <c r="B91" s="88" t="s">
        <v>358</v>
      </c>
      <c r="C91" s="64" t="s">
        <v>3080</v>
      </c>
      <c r="D91" s="66" t="s">
        <v>2602</v>
      </c>
      <c r="E91" s="83" t="s">
        <v>427</v>
      </c>
      <c r="F91" s="72" t="s">
        <v>2603</v>
      </c>
      <c r="G91" s="42" t="s">
        <v>361</v>
      </c>
      <c r="H91" s="43" t="s">
        <v>2596</v>
      </c>
    </row>
    <row r="92" spans="1:8" ht="22.5" customHeight="1">
      <c r="A92" s="63" t="s">
        <v>2588</v>
      </c>
      <c r="B92" s="88" t="s">
        <v>358</v>
      </c>
      <c r="C92" s="64" t="s">
        <v>3081</v>
      </c>
      <c r="D92" s="66" t="s">
        <v>2604</v>
      </c>
      <c r="E92" s="83" t="s">
        <v>360</v>
      </c>
      <c r="F92" s="55"/>
      <c r="G92" s="42" t="s">
        <v>361</v>
      </c>
      <c r="H92" s="43" t="s">
        <v>2592</v>
      </c>
    </row>
    <row r="93" spans="1:8" ht="35.9" customHeight="1">
      <c r="A93" s="63" t="s">
        <v>2605</v>
      </c>
      <c r="B93" s="65" t="s">
        <v>358</v>
      </c>
      <c r="C93" s="65" t="s">
        <v>374</v>
      </c>
      <c r="D93" s="66" t="s">
        <v>2606</v>
      </c>
      <c r="E93" s="83" t="s">
        <v>360</v>
      </c>
      <c r="F93" s="41"/>
      <c r="G93" s="42" t="s">
        <v>361</v>
      </c>
      <c r="H93" s="43"/>
    </row>
    <row r="94" spans="1:8" ht="22.5" customHeight="1">
      <c r="A94" s="63" t="s">
        <v>2605</v>
      </c>
      <c r="B94" s="65" t="s">
        <v>358</v>
      </c>
      <c r="C94" s="64" t="s">
        <v>376</v>
      </c>
      <c r="D94" s="66" t="s">
        <v>2607</v>
      </c>
      <c r="E94" s="83" t="s">
        <v>360</v>
      </c>
      <c r="F94" s="41"/>
      <c r="G94" s="42" t="s">
        <v>361</v>
      </c>
      <c r="H94" s="43"/>
    </row>
    <row r="95" spans="1:8" ht="22.5" customHeight="1">
      <c r="A95" s="63" t="s">
        <v>2605</v>
      </c>
      <c r="B95" s="65" t="s">
        <v>358</v>
      </c>
      <c r="C95" s="64" t="s">
        <v>378</v>
      </c>
      <c r="D95" s="66" t="s">
        <v>2608</v>
      </c>
      <c r="E95" s="83" t="s">
        <v>360</v>
      </c>
      <c r="F95" s="41"/>
      <c r="G95" s="42" t="s">
        <v>361</v>
      </c>
      <c r="H95" s="43"/>
    </row>
    <row r="96" spans="1:8" ht="22.5" customHeight="1">
      <c r="A96" s="63" t="s">
        <v>2605</v>
      </c>
      <c r="B96" s="65" t="s">
        <v>358</v>
      </c>
      <c r="C96" s="64" t="s">
        <v>382</v>
      </c>
      <c r="D96" s="66" t="s">
        <v>2609</v>
      </c>
      <c r="E96" s="83" t="s">
        <v>360</v>
      </c>
      <c r="F96" s="41"/>
      <c r="G96" s="42" t="s">
        <v>361</v>
      </c>
      <c r="H96" s="43"/>
    </row>
    <row r="97" spans="1:8" ht="22.5" customHeight="1">
      <c r="A97" s="63" t="s">
        <v>2605</v>
      </c>
      <c r="B97" s="65" t="s">
        <v>358</v>
      </c>
      <c r="C97" s="64" t="s">
        <v>384</v>
      </c>
      <c r="D97" s="66" t="s">
        <v>2610</v>
      </c>
      <c r="E97" s="83" t="s">
        <v>360</v>
      </c>
      <c r="F97" s="41"/>
      <c r="G97" s="42" t="s">
        <v>361</v>
      </c>
      <c r="H97" s="43"/>
    </row>
    <row r="98" spans="1:8" ht="35.9" customHeight="1">
      <c r="A98" s="63" t="s">
        <v>2605</v>
      </c>
      <c r="B98" s="65" t="s">
        <v>358</v>
      </c>
      <c r="C98" s="64" t="s">
        <v>3080</v>
      </c>
      <c r="D98" s="66" t="s">
        <v>2611</v>
      </c>
      <c r="E98" s="83" t="s">
        <v>360</v>
      </c>
      <c r="F98" s="41"/>
      <c r="G98" s="42" t="s">
        <v>361</v>
      </c>
      <c r="H98" s="43"/>
    </row>
    <row r="99" spans="1:8" ht="22.5" customHeight="1">
      <c r="A99" s="63" t="s">
        <v>2605</v>
      </c>
      <c r="B99" s="88" t="s">
        <v>362</v>
      </c>
      <c r="C99" s="67" t="s">
        <v>374</v>
      </c>
      <c r="D99" s="66" t="s">
        <v>2612</v>
      </c>
      <c r="E99" s="83" t="s">
        <v>360</v>
      </c>
      <c r="F99" s="41"/>
      <c r="G99" s="42" t="s">
        <v>361</v>
      </c>
      <c r="H99" s="43"/>
    </row>
    <row r="100" spans="1:8" ht="22.5" customHeight="1">
      <c r="A100" s="63" t="s">
        <v>2605</v>
      </c>
      <c r="B100" s="88" t="s">
        <v>362</v>
      </c>
      <c r="C100" s="64" t="s">
        <v>376</v>
      </c>
      <c r="D100" s="66" t="s">
        <v>2613</v>
      </c>
      <c r="E100" s="83" t="s">
        <v>360</v>
      </c>
      <c r="F100" s="41"/>
      <c r="G100" s="42" t="s">
        <v>361</v>
      </c>
      <c r="H100" s="43"/>
    </row>
    <row r="101" spans="1:8" ht="22.5" customHeight="1">
      <c r="A101" s="63" t="s">
        <v>2605</v>
      </c>
      <c r="B101" s="88" t="s">
        <v>362</v>
      </c>
      <c r="C101" s="64" t="s">
        <v>378</v>
      </c>
      <c r="D101" s="66" t="s">
        <v>2614</v>
      </c>
      <c r="E101" s="83" t="s">
        <v>360</v>
      </c>
      <c r="F101" s="41"/>
      <c r="G101" s="42" t="s">
        <v>361</v>
      </c>
      <c r="H101" s="43"/>
    </row>
    <row r="102" spans="1:8" ht="22.5" customHeight="1">
      <c r="A102" s="63" t="s">
        <v>2605</v>
      </c>
      <c r="B102" s="88" t="s">
        <v>362</v>
      </c>
      <c r="C102" s="64" t="s">
        <v>382</v>
      </c>
      <c r="D102" s="66" t="s">
        <v>2615</v>
      </c>
      <c r="E102" s="83" t="s">
        <v>360</v>
      </c>
      <c r="F102" s="41"/>
      <c r="G102" s="42" t="s">
        <v>361</v>
      </c>
      <c r="H102" s="43"/>
    </row>
    <row r="103" spans="1:8" ht="22.5" customHeight="1">
      <c r="A103" s="37" t="s">
        <v>2616</v>
      </c>
      <c r="B103" s="82" t="s">
        <v>358</v>
      </c>
      <c r="C103" s="39"/>
      <c r="D103" s="48" t="s">
        <v>2617</v>
      </c>
      <c r="E103" s="49" t="s">
        <v>390</v>
      </c>
      <c r="F103" s="39"/>
      <c r="G103" s="41" t="s">
        <v>2600</v>
      </c>
      <c r="H103" s="43" t="s">
        <v>1543</v>
      </c>
    </row>
    <row r="104" spans="1:8" ht="22.5" customHeight="1">
      <c r="A104" s="37" t="s">
        <v>2616</v>
      </c>
      <c r="B104" s="82" t="s">
        <v>358</v>
      </c>
      <c r="C104" s="39"/>
      <c r="D104" s="48" t="s">
        <v>2618</v>
      </c>
      <c r="E104" s="49" t="s">
        <v>360</v>
      </c>
      <c r="F104" s="39"/>
      <c r="G104" s="42" t="s">
        <v>361</v>
      </c>
      <c r="H104" s="43"/>
    </row>
    <row r="105" spans="1:8" ht="22.5" customHeight="1">
      <c r="A105" s="37" t="s">
        <v>2616</v>
      </c>
      <c r="B105" s="82" t="s">
        <v>358</v>
      </c>
      <c r="C105" s="39"/>
      <c r="D105" s="48" t="s">
        <v>2619</v>
      </c>
      <c r="E105" s="49" t="s">
        <v>367</v>
      </c>
      <c r="F105" s="42" t="s">
        <v>368</v>
      </c>
      <c r="G105" s="42" t="s">
        <v>361</v>
      </c>
      <c r="H105" s="43" t="s">
        <v>369</v>
      </c>
    </row>
    <row r="106" spans="1:8" ht="35.9" customHeight="1">
      <c r="A106" s="37" t="s">
        <v>2616</v>
      </c>
      <c r="B106" s="82" t="s">
        <v>362</v>
      </c>
      <c r="C106" s="39"/>
      <c r="D106" s="48" t="s">
        <v>2620</v>
      </c>
      <c r="E106" s="49" t="s">
        <v>367</v>
      </c>
      <c r="F106" s="42" t="s">
        <v>368</v>
      </c>
      <c r="G106" s="42" t="s">
        <v>361</v>
      </c>
      <c r="H106" s="43" t="s">
        <v>369</v>
      </c>
    </row>
    <row r="107" spans="1:8" ht="22.5" customHeight="1">
      <c r="A107" s="37" t="s">
        <v>2616</v>
      </c>
      <c r="B107" s="82" t="s">
        <v>364</v>
      </c>
      <c r="C107" s="39"/>
      <c r="D107" s="48" t="s">
        <v>2621</v>
      </c>
      <c r="E107" s="49" t="s">
        <v>360</v>
      </c>
      <c r="F107" s="39"/>
      <c r="G107" s="42" t="s">
        <v>361</v>
      </c>
      <c r="H107" s="43"/>
    </row>
    <row r="108" spans="1:8" ht="22.5" customHeight="1">
      <c r="A108" s="37" t="s">
        <v>2616</v>
      </c>
      <c r="B108" s="82" t="s">
        <v>405</v>
      </c>
      <c r="C108" s="47"/>
      <c r="D108" s="48" t="s">
        <v>2622</v>
      </c>
      <c r="E108" s="49" t="s">
        <v>360</v>
      </c>
      <c r="F108" s="39"/>
      <c r="G108" s="42" t="s">
        <v>361</v>
      </c>
      <c r="H108" s="43"/>
    </row>
    <row r="109" spans="1:8" ht="57.65" customHeight="1">
      <c r="A109" s="37" t="s">
        <v>2623</v>
      </c>
      <c r="B109" s="82" t="s">
        <v>358</v>
      </c>
      <c r="C109" s="91"/>
      <c r="D109" s="48" t="s">
        <v>2624</v>
      </c>
      <c r="E109" s="92" t="s">
        <v>440</v>
      </c>
      <c r="F109" s="93" t="s">
        <v>2625</v>
      </c>
      <c r="G109" s="42" t="s">
        <v>361</v>
      </c>
      <c r="H109" s="43" t="s">
        <v>2626</v>
      </c>
    </row>
    <row r="110" spans="1:8" ht="34.5" customHeight="1">
      <c r="A110" s="37" t="s">
        <v>2623</v>
      </c>
      <c r="B110" s="82" t="s">
        <v>358</v>
      </c>
      <c r="C110" s="38"/>
      <c r="D110" s="48" t="s">
        <v>2627</v>
      </c>
      <c r="E110" s="92" t="s">
        <v>390</v>
      </c>
      <c r="F110" s="94"/>
      <c r="G110" s="42" t="s">
        <v>361</v>
      </c>
      <c r="H110" s="43" t="s">
        <v>2628</v>
      </c>
    </row>
    <row r="111" spans="1:8" ht="22.5" customHeight="1">
      <c r="A111" s="51" t="s">
        <v>2629</v>
      </c>
      <c r="B111" s="82" t="s">
        <v>2630</v>
      </c>
      <c r="C111" s="39"/>
      <c r="D111" s="40" t="s">
        <v>2631</v>
      </c>
      <c r="E111" s="39" t="s">
        <v>367</v>
      </c>
      <c r="F111" s="42" t="s">
        <v>368</v>
      </c>
      <c r="G111" s="42" t="s">
        <v>361</v>
      </c>
      <c r="H111" s="43" t="s">
        <v>369</v>
      </c>
    </row>
    <row r="112" spans="1:8" ht="22.5" customHeight="1">
      <c r="A112" s="51" t="s">
        <v>2629</v>
      </c>
      <c r="B112" s="82" t="s">
        <v>2630</v>
      </c>
      <c r="C112" s="38"/>
      <c r="D112" s="40" t="s">
        <v>2632</v>
      </c>
      <c r="E112" s="39" t="s">
        <v>360</v>
      </c>
      <c r="F112" s="55"/>
      <c r="G112" s="42" t="s">
        <v>361</v>
      </c>
      <c r="H112" s="43"/>
    </row>
    <row r="113" spans="1:8" ht="22.5" customHeight="1">
      <c r="A113" s="51" t="s">
        <v>2629</v>
      </c>
      <c r="B113" s="82" t="s">
        <v>2630</v>
      </c>
      <c r="C113" s="38"/>
      <c r="D113" s="40" t="s">
        <v>2633</v>
      </c>
      <c r="E113" s="55" t="s">
        <v>390</v>
      </c>
      <c r="F113" s="55"/>
      <c r="G113" s="41" t="s">
        <v>2634</v>
      </c>
      <c r="H113" s="43" t="s">
        <v>1543</v>
      </c>
    </row>
    <row r="114" spans="1:8" ht="22.5" customHeight="1">
      <c r="A114" s="51" t="s">
        <v>2629</v>
      </c>
      <c r="B114" s="82" t="s">
        <v>2630</v>
      </c>
      <c r="C114" s="38"/>
      <c r="D114" s="40" t="s">
        <v>2635</v>
      </c>
      <c r="E114" s="39" t="s">
        <v>360</v>
      </c>
      <c r="F114" s="55"/>
      <c r="G114" s="42" t="s">
        <v>361</v>
      </c>
      <c r="H114" s="43"/>
    </row>
    <row r="115" spans="1:8" ht="22.5" customHeight="1">
      <c r="A115" s="37" t="s">
        <v>2636</v>
      </c>
      <c r="B115" s="82" t="s">
        <v>358</v>
      </c>
      <c r="C115" s="47"/>
      <c r="D115" s="40" t="s">
        <v>2637</v>
      </c>
      <c r="E115" s="49" t="s">
        <v>390</v>
      </c>
      <c r="F115" s="39"/>
      <c r="G115" s="41" t="s">
        <v>2634</v>
      </c>
      <c r="H115" s="43" t="s">
        <v>1543</v>
      </c>
    </row>
    <row r="116" spans="1:8" ht="81" customHeight="1">
      <c r="A116" s="37" t="s">
        <v>2636</v>
      </c>
      <c r="B116" s="82" t="s">
        <v>362</v>
      </c>
      <c r="C116" s="47"/>
      <c r="D116" s="40" t="s">
        <v>2638</v>
      </c>
      <c r="E116" s="49" t="s">
        <v>427</v>
      </c>
      <c r="F116" s="72" t="s">
        <v>2639</v>
      </c>
      <c r="G116" s="42" t="s">
        <v>361</v>
      </c>
      <c r="H116" s="46" t="s">
        <v>2095</v>
      </c>
    </row>
    <row r="117" spans="1:8" ht="22.5" customHeight="1">
      <c r="A117" s="63" t="s">
        <v>2636</v>
      </c>
      <c r="B117" s="88" t="s">
        <v>364</v>
      </c>
      <c r="C117" s="68"/>
      <c r="D117" s="66" t="s">
        <v>2640</v>
      </c>
      <c r="E117" s="83" t="s">
        <v>390</v>
      </c>
      <c r="F117" s="67"/>
      <c r="G117" s="55" t="s">
        <v>2634</v>
      </c>
      <c r="H117" s="43" t="s">
        <v>1543</v>
      </c>
    </row>
    <row r="118" spans="1:8" ht="22.5" customHeight="1">
      <c r="A118" s="63" t="s">
        <v>2636</v>
      </c>
      <c r="B118" s="88" t="s">
        <v>405</v>
      </c>
      <c r="C118" s="68"/>
      <c r="D118" s="66" t="s">
        <v>2641</v>
      </c>
      <c r="E118" s="83" t="s">
        <v>371</v>
      </c>
      <c r="F118" s="95"/>
      <c r="G118" s="42" t="s">
        <v>361</v>
      </c>
      <c r="H118" s="43"/>
    </row>
    <row r="119" spans="1:8" ht="22.5" customHeight="1">
      <c r="A119" s="63" t="s">
        <v>2636</v>
      </c>
      <c r="B119" s="88" t="s">
        <v>405</v>
      </c>
      <c r="C119" s="68"/>
      <c r="D119" s="66" t="s">
        <v>2642</v>
      </c>
      <c r="E119" s="83" t="s">
        <v>371</v>
      </c>
      <c r="F119" s="95"/>
      <c r="G119" s="42" t="s">
        <v>361</v>
      </c>
      <c r="H119" s="43"/>
    </row>
    <row r="120" spans="1:8" ht="22.5" customHeight="1">
      <c r="A120" s="63" t="s">
        <v>2636</v>
      </c>
      <c r="B120" s="88" t="s">
        <v>405</v>
      </c>
      <c r="C120" s="65" t="s">
        <v>374</v>
      </c>
      <c r="D120" s="66" t="s">
        <v>2643</v>
      </c>
      <c r="E120" s="83" t="s">
        <v>360</v>
      </c>
      <c r="F120" s="67"/>
      <c r="G120" s="42" t="s">
        <v>361</v>
      </c>
      <c r="H120" s="43"/>
    </row>
    <row r="121" spans="1:8" ht="22.5" customHeight="1">
      <c r="A121" s="63" t="s">
        <v>2636</v>
      </c>
      <c r="B121" s="88" t="s">
        <v>405</v>
      </c>
      <c r="C121" s="65" t="s">
        <v>376</v>
      </c>
      <c r="D121" s="66" t="s">
        <v>2644</v>
      </c>
      <c r="E121" s="83" t="s">
        <v>390</v>
      </c>
      <c r="F121" s="67"/>
      <c r="G121" s="55" t="s">
        <v>2634</v>
      </c>
      <c r="H121" s="43" t="s">
        <v>1543</v>
      </c>
    </row>
    <row r="122" spans="1:8" ht="22.5" customHeight="1">
      <c r="A122" s="63" t="s">
        <v>2636</v>
      </c>
      <c r="B122" s="88" t="s">
        <v>405</v>
      </c>
      <c r="C122" s="65" t="s">
        <v>378</v>
      </c>
      <c r="D122" s="66" t="s">
        <v>2645</v>
      </c>
      <c r="E122" s="83" t="s">
        <v>360</v>
      </c>
      <c r="F122" s="67"/>
      <c r="G122" s="42" t="s">
        <v>361</v>
      </c>
      <c r="H122" s="43"/>
    </row>
    <row r="123" spans="1:8" ht="22.5" customHeight="1">
      <c r="A123" s="63" t="s">
        <v>2636</v>
      </c>
      <c r="B123" s="88" t="s">
        <v>408</v>
      </c>
      <c r="C123" s="68"/>
      <c r="D123" s="66" t="s">
        <v>2646</v>
      </c>
      <c r="E123" s="83" t="s">
        <v>360</v>
      </c>
      <c r="F123" s="67"/>
      <c r="G123" s="42" t="s">
        <v>361</v>
      </c>
      <c r="H123" s="43"/>
    </row>
    <row r="124" spans="1:8" ht="22.5" customHeight="1">
      <c r="A124" s="63" t="s">
        <v>2636</v>
      </c>
      <c r="B124" s="88" t="s">
        <v>408</v>
      </c>
      <c r="C124" s="68"/>
      <c r="D124" s="66" t="s">
        <v>2647</v>
      </c>
      <c r="E124" s="83" t="s">
        <v>360</v>
      </c>
      <c r="F124" s="67"/>
      <c r="G124" s="42" t="s">
        <v>361</v>
      </c>
      <c r="H124" s="43"/>
    </row>
    <row r="125" spans="1:8" ht="38.15" customHeight="1">
      <c r="A125" s="63" t="s">
        <v>2636</v>
      </c>
      <c r="B125" s="88" t="s">
        <v>410</v>
      </c>
      <c r="C125" s="68"/>
      <c r="D125" s="66" t="s">
        <v>2648</v>
      </c>
      <c r="E125" s="83" t="s">
        <v>427</v>
      </c>
      <c r="F125" s="72" t="s">
        <v>2649</v>
      </c>
      <c r="G125" s="42" t="s">
        <v>361</v>
      </c>
      <c r="H125" s="43" t="s">
        <v>369</v>
      </c>
    </row>
    <row r="126" spans="1:8" ht="22.5" customHeight="1">
      <c r="A126" s="63" t="s">
        <v>2636</v>
      </c>
      <c r="B126" s="88" t="s">
        <v>700</v>
      </c>
      <c r="C126" s="68"/>
      <c r="D126" s="66" t="s">
        <v>2650</v>
      </c>
      <c r="E126" s="83" t="s">
        <v>360</v>
      </c>
      <c r="F126" s="67"/>
      <c r="G126" s="42" t="s">
        <v>361</v>
      </c>
      <c r="H126" s="43"/>
    </row>
    <row r="127" spans="1:8" ht="22.5" customHeight="1">
      <c r="A127" s="96" t="s">
        <v>2651</v>
      </c>
      <c r="B127" s="97" t="s">
        <v>358</v>
      </c>
      <c r="C127" s="83"/>
      <c r="D127" s="66" t="s">
        <v>2652</v>
      </c>
      <c r="E127" s="83" t="s">
        <v>390</v>
      </c>
      <c r="F127" s="55"/>
      <c r="G127" s="55" t="s">
        <v>2653</v>
      </c>
      <c r="H127" s="43" t="s">
        <v>1543</v>
      </c>
    </row>
    <row r="128" spans="1:8" ht="22.5" customHeight="1">
      <c r="A128" s="96" t="s">
        <v>2651</v>
      </c>
      <c r="B128" s="97" t="s">
        <v>362</v>
      </c>
      <c r="C128" s="83"/>
      <c r="D128" s="66" t="s">
        <v>2654</v>
      </c>
      <c r="E128" s="55" t="s">
        <v>367</v>
      </c>
      <c r="F128" s="42" t="s">
        <v>368</v>
      </c>
      <c r="G128" s="42" t="s">
        <v>361</v>
      </c>
      <c r="H128" s="43" t="s">
        <v>369</v>
      </c>
    </row>
    <row r="129" spans="1:8" ht="22.5" customHeight="1">
      <c r="A129" s="96" t="s">
        <v>2651</v>
      </c>
      <c r="B129" s="97" t="s">
        <v>362</v>
      </c>
      <c r="C129" s="83"/>
      <c r="D129" s="66" t="s">
        <v>2655</v>
      </c>
      <c r="E129" s="83" t="s">
        <v>390</v>
      </c>
      <c r="F129" s="55"/>
      <c r="G129" s="55" t="s">
        <v>2653</v>
      </c>
      <c r="H129" s="43" t="s">
        <v>1543</v>
      </c>
    </row>
    <row r="130" spans="1:8" ht="83.15" customHeight="1">
      <c r="A130" s="96" t="s">
        <v>2651</v>
      </c>
      <c r="B130" s="97" t="s">
        <v>364</v>
      </c>
      <c r="C130" s="83"/>
      <c r="D130" s="66" t="s">
        <v>2656</v>
      </c>
      <c r="E130" s="83" t="s">
        <v>427</v>
      </c>
      <c r="F130" s="72" t="s">
        <v>2639</v>
      </c>
      <c r="G130" s="42" t="s">
        <v>361</v>
      </c>
      <c r="H130" s="46" t="s">
        <v>2095</v>
      </c>
    </row>
    <row r="131" spans="1:8" ht="22.5" customHeight="1">
      <c r="A131" s="96" t="s">
        <v>2651</v>
      </c>
      <c r="B131" s="97" t="s">
        <v>405</v>
      </c>
      <c r="C131" s="83"/>
      <c r="D131" s="66" t="s">
        <v>2657</v>
      </c>
      <c r="E131" s="83" t="s">
        <v>371</v>
      </c>
      <c r="F131" s="55"/>
      <c r="G131" s="42" t="s">
        <v>361</v>
      </c>
      <c r="H131" s="43"/>
    </row>
    <row r="132" spans="1:8" ht="22.5" customHeight="1">
      <c r="A132" s="96" t="s">
        <v>2651</v>
      </c>
      <c r="B132" s="97" t="s">
        <v>405</v>
      </c>
      <c r="C132" s="83"/>
      <c r="D132" s="66" t="s">
        <v>2658</v>
      </c>
      <c r="E132" s="83" t="s">
        <v>371</v>
      </c>
      <c r="F132" s="55"/>
      <c r="G132" s="42" t="s">
        <v>361</v>
      </c>
      <c r="H132" s="43"/>
    </row>
    <row r="133" spans="1:8" ht="22.5" customHeight="1">
      <c r="A133" s="96" t="s">
        <v>2651</v>
      </c>
      <c r="B133" s="97" t="s">
        <v>405</v>
      </c>
      <c r="C133" s="65" t="s">
        <v>374</v>
      </c>
      <c r="D133" s="66" t="s">
        <v>2659</v>
      </c>
      <c r="E133" s="83" t="s">
        <v>360</v>
      </c>
      <c r="F133" s="55"/>
      <c r="G133" s="42" t="s">
        <v>361</v>
      </c>
      <c r="H133" s="43"/>
    </row>
    <row r="134" spans="1:8" ht="22.5" customHeight="1">
      <c r="A134" s="96" t="s">
        <v>2651</v>
      </c>
      <c r="B134" s="97" t="s">
        <v>405</v>
      </c>
      <c r="C134" s="65" t="s">
        <v>376</v>
      </c>
      <c r="D134" s="66" t="s">
        <v>2660</v>
      </c>
      <c r="E134" s="83" t="s">
        <v>390</v>
      </c>
      <c r="F134" s="55"/>
      <c r="G134" s="55" t="s">
        <v>2653</v>
      </c>
      <c r="H134" s="43" t="s">
        <v>1543</v>
      </c>
    </row>
    <row r="135" spans="1:8" ht="22.5" customHeight="1">
      <c r="A135" s="96" t="s">
        <v>2651</v>
      </c>
      <c r="B135" s="97" t="s">
        <v>405</v>
      </c>
      <c r="C135" s="65" t="s">
        <v>378</v>
      </c>
      <c r="D135" s="66" t="s">
        <v>2661</v>
      </c>
      <c r="E135" s="83" t="s">
        <v>360</v>
      </c>
      <c r="F135" s="55"/>
      <c r="G135" s="42" t="s">
        <v>361</v>
      </c>
      <c r="H135" s="43"/>
    </row>
    <row r="136" spans="1:8" ht="22.5" customHeight="1">
      <c r="A136" s="96" t="s">
        <v>2651</v>
      </c>
      <c r="B136" s="97" t="s">
        <v>408</v>
      </c>
      <c r="C136" s="83"/>
      <c r="D136" s="66" t="s">
        <v>2662</v>
      </c>
      <c r="E136" s="83" t="s">
        <v>360</v>
      </c>
      <c r="F136" s="55"/>
      <c r="G136" s="42" t="s">
        <v>361</v>
      </c>
      <c r="H136" s="43"/>
    </row>
    <row r="137" spans="1:8" ht="22.5" customHeight="1">
      <c r="A137" s="96" t="s">
        <v>2651</v>
      </c>
      <c r="B137" s="97" t="s">
        <v>408</v>
      </c>
      <c r="C137" s="83"/>
      <c r="D137" s="66" t="s">
        <v>2663</v>
      </c>
      <c r="E137" s="83" t="s">
        <v>360</v>
      </c>
      <c r="F137" s="55"/>
      <c r="G137" s="42" t="s">
        <v>361</v>
      </c>
      <c r="H137" s="43"/>
    </row>
    <row r="138" spans="1:8" ht="38.9" customHeight="1">
      <c r="A138" s="96" t="s">
        <v>2651</v>
      </c>
      <c r="B138" s="97" t="s">
        <v>410</v>
      </c>
      <c r="C138" s="83"/>
      <c r="D138" s="66" t="s">
        <v>2664</v>
      </c>
      <c r="E138" s="83" t="s">
        <v>427</v>
      </c>
      <c r="F138" s="72" t="s">
        <v>2649</v>
      </c>
      <c r="G138" s="42" t="s">
        <v>361</v>
      </c>
      <c r="H138" s="43" t="s">
        <v>369</v>
      </c>
    </row>
    <row r="139" spans="1:8" ht="22.5" customHeight="1">
      <c r="A139" s="96" t="s">
        <v>2651</v>
      </c>
      <c r="B139" s="97" t="s">
        <v>700</v>
      </c>
      <c r="C139" s="83"/>
      <c r="D139" s="66" t="s">
        <v>2665</v>
      </c>
      <c r="E139" s="83" t="s">
        <v>360</v>
      </c>
      <c r="F139" s="55"/>
      <c r="G139" s="42" t="s">
        <v>361</v>
      </c>
      <c r="H139" s="43"/>
    </row>
    <row r="140" spans="1:8" ht="22.5" customHeight="1">
      <c r="A140" s="96" t="s">
        <v>2666</v>
      </c>
      <c r="B140" s="97" t="s">
        <v>358</v>
      </c>
      <c r="C140" s="83"/>
      <c r="D140" s="66" t="s">
        <v>2667</v>
      </c>
      <c r="E140" s="83" t="s">
        <v>390</v>
      </c>
      <c r="F140" s="55"/>
      <c r="G140" s="55" t="s">
        <v>2634</v>
      </c>
      <c r="H140" s="43" t="s">
        <v>1543</v>
      </c>
    </row>
    <row r="141" spans="1:8" ht="86.9" customHeight="1">
      <c r="A141" s="96" t="s">
        <v>2666</v>
      </c>
      <c r="B141" s="97" t="s">
        <v>362</v>
      </c>
      <c r="C141" s="83"/>
      <c r="D141" s="66" t="s">
        <v>2668</v>
      </c>
      <c r="E141" s="83" t="s">
        <v>427</v>
      </c>
      <c r="F141" s="72" t="s">
        <v>2639</v>
      </c>
      <c r="G141" s="42" t="s">
        <v>361</v>
      </c>
      <c r="H141" s="46" t="s">
        <v>2095</v>
      </c>
    </row>
    <row r="142" spans="1:8" ht="22.5" customHeight="1">
      <c r="A142" s="96" t="s">
        <v>2666</v>
      </c>
      <c r="B142" s="97" t="s">
        <v>364</v>
      </c>
      <c r="C142" s="83"/>
      <c r="D142" s="66" t="s">
        <v>2669</v>
      </c>
      <c r="E142" s="83" t="s">
        <v>390</v>
      </c>
      <c r="F142" s="55"/>
      <c r="G142" s="55" t="s">
        <v>2634</v>
      </c>
      <c r="H142" s="43" t="s">
        <v>1543</v>
      </c>
    </row>
    <row r="143" spans="1:8" ht="22.5" customHeight="1">
      <c r="A143" s="96" t="s">
        <v>2666</v>
      </c>
      <c r="B143" s="97" t="s">
        <v>405</v>
      </c>
      <c r="C143" s="83"/>
      <c r="D143" s="66" t="s">
        <v>2670</v>
      </c>
      <c r="E143" s="83" t="s">
        <v>360</v>
      </c>
      <c r="F143" s="55"/>
      <c r="G143" s="42" t="s">
        <v>361</v>
      </c>
      <c r="H143" s="43"/>
    </row>
    <row r="144" spans="1:8" ht="22.5" customHeight="1">
      <c r="A144" s="96" t="s">
        <v>2666</v>
      </c>
      <c r="B144" s="97" t="s">
        <v>408</v>
      </c>
      <c r="C144" s="83"/>
      <c r="D144" s="66" t="s">
        <v>2671</v>
      </c>
      <c r="E144" s="83" t="s">
        <v>371</v>
      </c>
      <c r="F144" s="55"/>
      <c r="G144" s="42" t="s">
        <v>361</v>
      </c>
      <c r="H144" s="43"/>
    </row>
    <row r="145" spans="1:8" ht="22.5" customHeight="1">
      <c r="A145" s="96" t="s">
        <v>2666</v>
      </c>
      <c r="B145" s="97" t="s">
        <v>408</v>
      </c>
      <c r="C145" s="83"/>
      <c r="D145" s="66" t="s">
        <v>2672</v>
      </c>
      <c r="E145" s="83" t="s">
        <v>371</v>
      </c>
      <c r="F145" s="55"/>
      <c r="G145" s="42" t="s">
        <v>361</v>
      </c>
      <c r="H145" s="43"/>
    </row>
    <row r="146" spans="1:8" ht="22.5" customHeight="1">
      <c r="A146" s="96" t="s">
        <v>2666</v>
      </c>
      <c r="B146" s="97" t="s">
        <v>408</v>
      </c>
      <c r="C146" s="98" t="s">
        <v>374</v>
      </c>
      <c r="D146" s="66" t="s">
        <v>2673</v>
      </c>
      <c r="E146" s="83" t="s">
        <v>360</v>
      </c>
      <c r="F146" s="55"/>
      <c r="G146" s="42" t="s">
        <v>361</v>
      </c>
      <c r="H146" s="43"/>
    </row>
    <row r="147" spans="1:8" ht="22.5" customHeight="1">
      <c r="A147" s="96" t="s">
        <v>2666</v>
      </c>
      <c r="B147" s="97" t="s">
        <v>408</v>
      </c>
      <c r="C147" s="98" t="s">
        <v>376</v>
      </c>
      <c r="D147" s="66" t="s">
        <v>2674</v>
      </c>
      <c r="E147" s="83" t="s">
        <v>390</v>
      </c>
      <c r="F147" s="55"/>
      <c r="G147" s="55" t="s">
        <v>2634</v>
      </c>
      <c r="H147" s="43" t="s">
        <v>1543</v>
      </c>
    </row>
    <row r="148" spans="1:8" ht="22.5" customHeight="1">
      <c r="A148" s="96" t="s">
        <v>2666</v>
      </c>
      <c r="B148" s="97" t="s">
        <v>408</v>
      </c>
      <c r="C148" s="98" t="s">
        <v>378</v>
      </c>
      <c r="D148" s="66" t="s">
        <v>2675</v>
      </c>
      <c r="E148" s="83" t="s">
        <v>360</v>
      </c>
      <c r="F148" s="55"/>
      <c r="G148" s="42" t="s">
        <v>361</v>
      </c>
      <c r="H148" s="43"/>
    </row>
    <row r="149" spans="1:8" ht="22.5" customHeight="1">
      <c r="A149" s="96" t="s">
        <v>2666</v>
      </c>
      <c r="B149" s="97" t="s">
        <v>410</v>
      </c>
      <c r="C149" s="83"/>
      <c r="D149" s="66" t="s">
        <v>2676</v>
      </c>
      <c r="E149" s="83" t="s">
        <v>360</v>
      </c>
      <c r="F149" s="55"/>
      <c r="G149" s="42" t="s">
        <v>361</v>
      </c>
      <c r="H149" s="43"/>
    </row>
    <row r="150" spans="1:8" ht="22.5" customHeight="1">
      <c r="A150" s="96" t="s">
        <v>2666</v>
      </c>
      <c r="B150" s="97" t="s">
        <v>410</v>
      </c>
      <c r="C150" s="83"/>
      <c r="D150" s="66" t="s">
        <v>2677</v>
      </c>
      <c r="E150" s="83" t="s">
        <v>360</v>
      </c>
      <c r="F150" s="55"/>
      <c r="G150" s="42" t="s">
        <v>361</v>
      </c>
      <c r="H150" s="43"/>
    </row>
    <row r="151" spans="1:8" ht="22.5" customHeight="1">
      <c r="A151" s="96" t="s">
        <v>2666</v>
      </c>
      <c r="B151" s="97" t="s">
        <v>700</v>
      </c>
      <c r="C151" s="83"/>
      <c r="D151" s="66" t="s">
        <v>2678</v>
      </c>
      <c r="E151" s="83" t="s">
        <v>360</v>
      </c>
      <c r="F151" s="55"/>
      <c r="G151" s="42" t="s">
        <v>361</v>
      </c>
      <c r="H151" s="43"/>
    </row>
    <row r="152" spans="1:8" ht="98.9" customHeight="1">
      <c r="A152" s="96" t="s">
        <v>2679</v>
      </c>
      <c r="B152" s="97" t="s">
        <v>364</v>
      </c>
      <c r="C152" s="83"/>
      <c r="D152" s="66" t="s">
        <v>2680</v>
      </c>
      <c r="E152" s="83" t="s">
        <v>440</v>
      </c>
      <c r="F152" s="72" t="s">
        <v>2681</v>
      </c>
      <c r="G152" s="42" t="s">
        <v>361</v>
      </c>
      <c r="H152" s="43" t="s">
        <v>2682</v>
      </c>
    </row>
    <row r="153" spans="1:8" ht="22.5" customHeight="1">
      <c r="A153" s="96" t="s">
        <v>2679</v>
      </c>
      <c r="B153" s="97" t="s">
        <v>358</v>
      </c>
      <c r="C153" s="83"/>
      <c r="D153" s="66" t="s">
        <v>2683</v>
      </c>
      <c r="E153" s="83" t="s">
        <v>390</v>
      </c>
      <c r="F153" s="55"/>
      <c r="G153" s="42" t="s">
        <v>361</v>
      </c>
      <c r="H153" s="43" t="s">
        <v>1543</v>
      </c>
    </row>
    <row r="154" spans="1:8" ht="22.5" customHeight="1">
      <c r="A154" s="96" t="s">
        <v>2679</v>
      </c>
      <c r="B154" s="97" t="s">
        <v>358</v>
      </c>
      <c r="C154" s="83"/>
      <c r="D154" s="66" t="s">
        <v>2684</v>
      </c>
      <c r="E154" s="83" t="s">
        <v>399</v>
      </c>
      <c r="F154" s="55"/>
      <c r="G154" s="42" t="s">
        <v>361</v>
      </c>
      <c r="H154" s="43"/>
    </row>
    <row r="155" spans="1:8" ht="22.5" customHeight="1">
      <c r="A155" s="96" t="s">
        <v>2679</v>
      </c>
      <c r="B155" s="97" t="s">
        <v>362</v>
      </c>
      <c r="C155" s="83"/>
      <c r="D155" s="66" t="s">
        <v>2685</v>
      </c>
      <c r="E155" s="83" t="s">
        <v>399</v>
      </c>
      <c r="F155" s="55"/>
      <c r="G155" s="42" t="s">
        <v>361</v>
      </c>
      <c r="H155" s="43"/>
    </row>
    <row r="156" spans="1:8" ht="78.650000000000006" customHeight="1">
      <c r="A156" s="96" t="s">
        <v>2679</v>
      </c>
      <c r="B156" s="97" t="s">
        <v>405</v>
      </c>
      <c r="C156" s="83"/>
      <c r="D156" s="66" t="s">
        <v>2686</v>
      </c>
      <c r="E156" s="83" t="s">
        <v>427</v>
      </c>
      <c r="F156" s="72" t="s">
        <v>2639</v>
      </c>
      <c r="G156" s="42" t="s">
        <v>361</v>
      </c>
      <c r="H156" s="46" t="s">
        <v>2687</v>
      </c>
    </row>
    <row r="157" spans="1:8" ht="68.150000000000006" customHeight="1">
      <c r="A157" s="55" t="s">
        <v>2688</v>
      </c>
      <c r="B157" s="72" t="s">
        <v>405</v>
      </c>
      <c r="C157" s="55"/>
      <c r="D157" s="66" t="s">
        <v>2689</v>
      </c>
      <c r="E157" s="55" t="s">
        <v>440</v>
      </c>
      <c r="F157" s="72" t="s">
        <v>2690</v>
      </c>
      <c r="G157" s="42" t="s">
        <v>361</v>
      </c>
      <c r="H157" s="66" t="s">
        <v>2691</v>
      </c>
    </row>
    <row r="158" spans="1:8" ht="22.5" customHeight="1">
      <c r="A158" s="55" t="s">
        <v>2688</v>
      </c>
      <c r="B158" s="72" t="s">
        <v>358</v>
      </c>
      <c r="C158" s="55"/>
      <c r="D158" s="66" t="s">
        <v>2692</v>
      </c>
      <c r="E158" s="55" t="s">
        <v>390</v>
      </c>
      <c r="F158" s="55"/>
      <c r="G158" s="55" t="s">
        <v>2634</v>
      </c>
      <c r="H158" s="43" t="s">
        <v>1543</v>
      </c>
    </row>
    <row r="159" spans="1:8" ht="22.5" customHeight="1">
      <c r="A159" s="55" t="s">
        <v>2688</v>
      </c>
      <c r="B159" s="72" t="s">
        <v>358</v>
      </c>
      <c r="C159" s="55"/>
      <c r="D159" s="66" t="s">
        <v>2693</v>
      </c>
      <c r="E159" s="83" t="s">
        <v>390</v>
      </c>
      <c r="F159" s="55"/>
      <c r="G159" s="55" t="s">
        <v>2634</v>
      </c>
      <c r="H159" s="43" t="s">
        <v>1543</v>
      </c>
    </row>
    <row r="160" spans="1:8" ht="83.15" customHeight="1">
      <c r="A160" s="55" t="s">
        <v>2688</v>
      </c>
      <c r="B160" s="97" t="s">
        <v>362</v>
      </c>
      <c r="C160" s="83"/>
      <c r="D160" s="66" t="s">
        <v>2694</v>
      </c>
      <c r="E160" s="83" t="s">
        <v>427</v>
      </c>
      <c r="F160" s="72" t="s">
        <v>2639</v>
      </c>
      <c r="G160" s="42" t="s">
        <v>361</v>
      </c>
      <c r="H160" s="46" t="s">
        <v>2695</v>
      </c>
    </row>
    <row r="161" spans="1:8" ht="22.5" customHeight="1">
      <c r="A161" s="55" t="s">
        <v>2688</v>
      </c>
      <c r="B161" s="97" t="s">
        <v>364</v>
      </c>
      <c r="C161" s="83"/>
      <c r="D161" s="66" t="s">
        <v>2696</v>
      </c>
      <c r="E161" s="83" t="s">
        <v>371</v>
      </c>
      <c r="F161" s="55"/>
      <c r="G161" s="42" t="s">
        <v>361</v>
      </c>
      <c r="H161" s="43"/>
    </row>
    <row r="162" spans="1:8" ht="22.5" customHeight="1">
      <c r="A162" s="55" t="s">
        <v>2688</v>
      </c>
      <c r="B162" s="97" t="s">
        <v>364</v>
      </c>
      <c r="C162" s="83"/>
      <c r="D162" s="66" t="s">
        <v>2697</v>
      </c>
      <c r="E162" s="83" t="s">
        <v>371</v>
      </c>
      <c r="F162" s="55"/>
      <c r="G162" s="42" t="s">
        <v>361</v>
      </c>
      <c r="H162" s="43"/>
    </row>
    <row r="163" spans="1:8" ht="22.5" customHeight="1">
      <c r="A163" s="55" t="s">
        <v>2688</v>
      </c>
      <c r="B163" s="97" t="s">
        <v>364</v>
      </c>
      <c r="C163" s="83"/>
      <c r="D163" s="66" t="s">
        <v>2698</v>
      </c>
      <c r="E163" s="83" t="s">
        <v>399</v>
      </c>
      <c r="F163" s="55"/>
      <c r="G163" s="42" t="s">
        <v>361</v>
      </c>
      <c r="H163" s="43"/>
    </row>
    <row r="164" spans="1:8" ht="22.5" customHeight="1">
      <c r="A164" s="55" t="s">
        <v>2688</v>
      </c>
      <c r="B164" s="97" t="s">
        <v>364</v>
      </c>
      <c r="C164" s="83"/>
      <c r="D164" s="66" t="s">
        <v>2699</v>
      </c>
      <c r="E164" s="83" t="s">
        <v>360</v>
      </c>
      <c r="F164" s="55"/>
      <c r="G164" s="42" t="s">
        <v>361</v>
      </c>
      <c r="H164" s="43"/>
    </row>
    <row r="165" spans="1:8" ht="22.5" customHeight="1">
      <c r="A165" s="55" t="s">
        <v>2688</v>
      </c>
      <c r="B165" s="97" t="s">
        <v>408</v>
      </c>
      <c r="C165" s="83"/>
      <c r="D165" s="66" t="s">
        <v>2700</v>
      </c>
      <c r="E165" s="83" t="s">
        <v>360</v>
      </c>
      <c r="F165" s="55"/>
      <c r="G165" s="42" t="s">
        <v>361</v>
      </c>
      <c r="H165" s="43"/>
    </row>
    <row r="166" spans="1:8" ht="34.5" customHeight="1">
      <c r="A166" s="55" t="s">
        <v>2701</v>
      </c>
      <c r="B166" s="72" t="s">
        <v>358</v>
      </c>
      <c r="C166" s="55"/>
      <c r="D166" s="66" t="s">
        <v>2702</v>
      </c>
      <c r="E166" s="83" t="s">
        <v>390</v>
      </c>
      <c r="F166" s="55"/>
      <c r="G166" s="55" t="s">
        <v>2703</v>
      </c>
      <c r="H166" s="43" t="s">
        <v>1543</v>
      </c>
    </row>
    <row r="167" spans="1:8" ht="34.5" customHeight="1">
      <c r="A167" s="55" t="s">
        <v>2701</v>
      </c>
      <c r="B167" s="72" t="s">
        <v>358</v>
      </c>
      <c r="C167" s="55"/>
      <c r="D167" s="66" t="s">
        <v>2704</v>
      </c>
      <c r="E167" s="83" t="s">
        <v>390</v>
      </c>
      <c r="F167" s="55"/>
      <c r="G167" s="55" t="s">
        <v>2703</v>
      </c>
      <c r="H167" s="43" t="s">
        <v>1543</v>
      </c>
    </row>
    <row r="168" spans="1:8" ht="34.5" customHeight="1">
      <c r="A168" s="55" t="s">
        <v>2701</v>
      </c>
      <c r="B168" s="72" t="s">
        <v>358</v>
      </c>
      <c r="C168" s="55"/>
      <c r="D168" s="66" t="s">
        <v>2705</v>
      </c>
      <c r="E168" s="83" t="s">
        <v>390</v>
      </c>
      <c r="F168" s="55"/>
      <c r="G168" s="55" t="s">
        <v>2703</v>
      </c>
      <c r="H168" s="43" t="s">
        <v>1543</v>
      </c>
    </row>
    <row r="169" spans="1:8" ht="22.5" customHeight="1">
      <c r="A169" s="55" t="s">
        <v>2701</v>
      </c>
      <c r="B169" s="97" t="s">
        <v>362</v>
      </c>
      <c r="C169" s="55"/>
      <c r="D169" s="66" t="s">
        <v>2706</v>
      </c>
      <c r="E169" s="83" t="s">
        <v>360</v>
      </c>
      <c r="F169" s="55"/>
      <c r="G169" s="42" t="s">
        <v>361</v>
      </c>
      <c r="H169" s="43"/>
    </row>
    <row r="170" spans="1:8" ht="22.5" customHeight="1">
      <c r="A170" s="55" t="s">
        <v>2701</v>
      </c>
      <c r="B170" s="97" t="s">
        <v>364</v>
      </c>
      <c r="C170" s="83"/>
      <c r="D170" s="66" t="s">
        <v>2707</v>
      </c>
      <c r="E170" s="83" t="s">
        <v>360</v>
      </c>
      <c r="F170" s="55"/>
      <c r="G170" s="42" t="s">
        <v>361</v>
      </c>
      <c r="H170" s="43"/>
    </row>
    <row r="171" spans="1:8" ht="22.5" customHeight="1">
      <c r="A171" s="55" t="s">
        <v>2701</v>
      </c>
      <c r="B171" s="97" t="s">
        <v>405</v>
      </c>
      <c r="C171" s="83"/>
      <c r="D171" s="66" t="s">
        <v>2708</v>
      </c>
      <c r="E171" s="83" t="s">
        <v>360</v>
      </c>
      <c r="F171" s="55"/>
      <c r="G171" s="42" t="s">
        <v>361</v>
      </c>
      <c r="H171" s="43"/>
    </row>
    <row r="172" spans="1:8" ht="147" customHeight="1">
      <c r="A172" s="96" t="s">
        <v>2709</v>
      </c>
      <c r="B172" s="72" t="s">
        <v>358</v>
      </c>
      <c r="C172" s="72"/>
      <c r="D172" s="66" t="s">
        <v>2710</v>
      </c>
      <c r="E172" s="92" t="s">
        <v>440</v>
      </c>
      <c r="F172" s="72" t="s">
        <v>2711</v>
      </c>
      <c r="G172" s="42" t="s">
        <v>361</v>
      </c>
      <c r="H172" s="43" t="s">
        <v>2712</v>
      </c>
    </row>
    <row r="173" spans="1:8" ht="22.5" customHeight="1">
      <c r="A173" s="96" t="s">
        <v>2709</v>
      </c>
      <c r="B173" s="72" t="s">
        <v>358</v>
      </c>
      <c r="C173" s="72"/>
      <c r="D173" s="66" t="s">
        <v>2713</v>
      </c>
      <c r="E173" s="83" t="s">
        <v>390</v>
      </c>
      <c r="F173" s="55"/>
      <c r="G173" s="55" t="s">
        <v>2714</v>
      </c>
      <c r="H173" s="43" t="s">
        <v>2715</v>
      </c>
    </row>
    <row r="174" spans="1:8" ht="22.5" customHeight="1">
      <c r="A174" s="58" t="s">
        <v>2709</v>
      </c>
      <c r="B174" s="99" t="s">
        <v>362</v>
      </c>
      <c r="C174" s="42"/>
      <c r="D174" s="48" t="s">
        <v>2716</v>
      </c>
      <c r="E174" s="49" t="s">
        <v>360</v>
      </c>
      <c r="F174" s="41"/>
      <c r="G174" s="42" t="s">
        <v>361</v>
      </c>
      <c r="H174" s="43"/>
    </row>
    <row r="175" spans="1:8" ht="22.5" customHeight="1">
      <c r="A175" s="58" t="s">
        <v>2709</v>
      </c>
      <c r="B175" s="99" t="s">
        <v>364</v>
      </c>
      <c r="C175" s="42"/>
      <c r="D175" s="48" t="s">
        <v>2717</v>
      </c>
      <c r="E175" s="49" t="s">
        <v>360</v>
      </c>
      <c r="F175" s="41"/>
      <c r="G175" s="42" t="s">
        <v>361</v>
      </c>
      <c r="H175" s="43"/>
    </row>
    <row r="176" spans="1:8" ht="22.5" customHeight="1">
      <c r="A176" s="58" t="s">
        <v>2709</v>
      </c>
      <c r="B176" s="82" t="s">
        <v>3082</v>
      </c>
      <c r="C176" s="38"/>
      <c r="D176" s="48" t="s">
        <v>2719</v>
      </c>
      <c r="E176" s="49" t="s">
        <v>360</v>
      </c>
      <c r="F176" s="39"/>
      <c r="G176" s="42" t="s">
        <v>361</v>
      </c>
      <c r="H176" s="43"/>
    </row>
    <row r="177" spans="1:8" ht="22.5" customHeight="1">
      <c r="A177" s="39" t="s">
        <v>2720</v>
      </c>
      <c r="B177" s="52" t="s">
        <v>358</v>
      </c>
      <c r="C177" s="52"/>
      <c r="D177" s="40" t="s">
        <v>2721</v>
      </c>
      <c r="E177" s="41" t="s">
        <v>390</v>
      </c>
      <c r="F177" s="39"/>
      <c r="G177" s="42" t="s">
        <v>361</v>
      </c>
      <c r="H177" s="43" t="s">
        <v>1578</v>
      </c>
    </row>
    <row r="178" spans="1:8" ht="22.5" customHeight="1">
      <c r="A178" s="39" t="s">
        <v>2720</v>
      </c>
      <c r="B178" s="52" t="s">
        <v>358</v>
      </c>
      <c r="C178" s="39"/>
      <c r="D178" s="40" t="s">
        <v>2722</v>
      </c>
      <c r="E178" s="41" t="s">
        <v>390</v>
      </c>
      <c r="F178" s="39"/>
      <c r="G178" s="41" t="s">
        <v>2723</v>
      </c>
      <c r="H178" s="43" t="s">
        <v>1543</v>
      </c>
    </row>
    <row r="179" spans="1:8" ht="22.5" customHeight="1">
      <c r="A179" s="39" t="s">
        <v>2720</v>
      </c>
      <c r="B179" s="82" t="s">
        <v>362</v>
      </c>
      <c r="C179" s="39"/>
      <c r="D179" s="48" t="s">
        <v>2724</v>
      </c>
      <c r="E179" s="41" t="s">
        <v>387</v>
      </c>
      <c r="F179" s="41"/>
      <c r="G179" s="42" t="s">
        <v>361</v>
      </c>
      <c r="H179" s="43" t="s">
        <v>2725</v>
      </c>
    </row>
    <row r="180" spans="1:8" ht="22.5" customHeight="1">
      <c r="A180" s="39" t="s">
        <v>2720</v>
      </c>
      <c r="B180" s="82" t="s">
        <v>362</v>
      </c>
      <c r="C180" s="52" t="s">
        <v>374</v>
      </c>
      <c r="D180" s="48" t="s">
        <v>2726</v>
      </c>
      <c r="E180" s="41" t="s">
        <v>2384</v>
      </c>
      <c r="F180" s="39"/>
      <c r="G180" s="41"/>
      <c r="H180" s="43" t="s">
        <v>2727</v>
      </c>
    </row>
    <row r="181" spans="1:8" ht="22.5" customHeight="1">
      <c r="A181" s="39" t="s">
        <v>2720</v>
      </c>
      <c r="B181" s="82" t="s">
        <v>362</v>
      </c>
      <c r="C181" s="52" t="s">
        <v>376</v>
      </c>
      <c r="D181" s="48" t="s">
        <v>2728</v>
      </c>
      <c r="E181" s="41" t="s">
        <v>390</v>
      </c>
      <c r="F181" s="39"/>
      <c r="G181" s="41" t="s">
        <v>2723</v>
      </c>
      <c r="H181" s="43" t="s">
        <v>2729</v>
      </c>
    </row>
    <row r="182" spans="1:8" ht="64.5" customHeight="1">
      <c r="A182" s="39" t="s">
        <v>2720</v>
      </c>
      <c r="B182" s="82" t="s">
        <v>362</v>
      </c>
      <c r="C182" s="52" t="s">
        <v>378</v>
      </c>
      <c r="D182" s="48" t="s">
        <v>2730</v>
      </c>
      <c r="E182" s="41" t="s">
        <v>427</v>
      </c>
      <c r="F182" s="42" t="s">
        <v>2731</v>
      </c>
      <c r="G182" s="42" t="s">
        <v>361</v>
      </c>
      <c r="H182" s="43" t="s">
        <v>2732</v>
      </c>
    </row>
    <row r="183" spans="1:8" ht="22.5" customHeight="1">
      <c r="A183" s="39" t="s">
        <v>2720</v>
      </c>
      <c r="B183" s="82" t="s">
        <v>362</v>
      </c>
      <c r="C183" s="52" t="s">
        <v>378</v>
      </c>
      <c r="D183" s="48" t="s">
        <v>2733</v>
      </c>
      <c r="E183" s="41" t="s">
        <v>2384</v>
      </c>
      <c r="F183" s="41"/>
      <c r="G183" s="42" t="s">
        <v>361</v>
      </c>
      <c r="H183" s="43" t="s">
        <v>2734</v>
      </c>
    </row>
    <row r="184" spans="1:8" ht="22.5" customHeight="1">
      <c r="A184" s="39" t="s">
        <v>2720</v>
      </c>
      <c r="B184" s="82" t="s">
        <v>364</v>
      </c>
      <c r="C184" s="38"/>
      <c r="D184" s="40" t="s">
        <v>2735</v>
      </c>
      <c r="E184" s="49" t="s">
        <v>360</v>
      </c>
      <c r="F184" s="39"/>
      <c r="G184" s="42" t="s">
        <v>361</v>
      </c>
      <c r="H184" s="43"/>
    </row>
    <row r="185" spans="1:8" ht="22.5" customHeight="1">
      <c r="A185" s="37" t="s">
        <v>2736</v>
      </c>
      <c r="B185" s="52" t="s">
        <v>358</v>
      </c>
      <c r="C185" s="52" t="s">
        <v>374</v>
      </c>
      <c r="D185" s="48" t="s">
        <v>2737</v>
      </c>
      <c r="E185" s="49" t="s">
        <v>360</v>
      </c>
      <c r="F185" s="39"/>
      <c r="G185" s="42" t="s">
        <v>361</v>
      </c>
      <c r="H185" s="43"/>
    </row>
    <row r="186" spans="1:8" ht="22.5" customHeight="1">
      <c r="A186" s="37" t="s">
        <v>2736</v>
      </c>
      <c r="B186" s="52" t="s">
        <v>358</v>
      </c>
      <c r="C186" s="52" t="s">
        <v>374</v>
      </c>
      <c r="D186" s="48" t="s">
        <v>2738</v>
      </c>
      <c r="E186" s="49" t="s">
        <v>360</v>
      </c>
      <c r="F186" s="39"/>
      <c r="G186" s="42" t="s">
        <v>361</v>
      </c>
      <c r="H186" s="43"/>
    </row>
    <row r="187" spans="1:8" ht="22.5" customHeight="1">
      <c r="A187" s="37" t="s">
        <v>2736</v>
      </c>
      <c r="B187" s="52" t="s">
        <v>358</v>
      </c>
      <c r="C187" s="52" t="s">
        <v>374</v>
      </c>
      <c r="D187" s="48" t="s">
        <v>2739</v>
      </c>
      <c r="E187" s="49" t="s">
        <v>360</v>
      </c>
      <c r="F187" s="39"/>
      <c r="G187" s="42" t="s">
        <v>361</v>
      </c>
      <c r="H187" s="43"/>
    </row>
    <row r="188" spans="1:8" ht="35.9" customHeight="1">
      <c r="A188" s="37" t="s">
        <v>2736</v>
      </c>
      <c r="B188" s="52" t="s">
        <v>358</v>
      </c>
      <c r="C188" s="52" t="s">
        <v>376</v>
      </c>
      <c r="D188" s="48" t="s">
        <v>2740</v>
      </c>
      <c r="E188" s="49" t="s">
        <v>360</v>
      </c>
      <c r="F188" s="100"/>
      <c r="G188" s="42" t="s">
        <v>361</v>
      </c>
      <c r="H188" s="43"/>
    </row>
    <row r="189" spans="1:8" ht="35.9" customHeight="1">
      <c r="A189" s="37" t="s">
        <v>2741</v>
      </c>
      <c r="B189" s="82" t="s">
        <v>358</v>
      </c>
      <c r="C189" s="47"/>
      <c r="D189" s="66" t="s">
        <v>2742</v>
      </c>
      <c r="E189" s="49" t="s">
        <v>360</v>
      </c>
      <c r="F189" s="39"/>
      <c r="G189" s="42" t="s">
        <v>361</v>
      </c>
      <c r="H189" s="43"/>
    </row>
    <row r="190" spans="1:8" ht="22.5" customHeight="1">
      <c r="A190" s="37" t="s">
        <v>2741</v>
      </c>
      <c r="B190" s="82" t="s">
        <v>358</v>
      </c>
      <c r="C190" s="47"/>
      <c r="D190" s="66" t="s">
        <v>2743</v>
      </c>
      <c r="E190" s="49" t="s">
        <v>360</v>
      </c>
      <c r="F190" s="39"/>
      <c r="G190" s="42" t="s">
        <v>361</v>
      </c>
      <c r="H190" s="43"/>
    </row>
    <row r="191" spans="1:8" ht="22.5" customHeight="1">
      <c r="A191" s="37" t="s">
        <v>2741</v>
      </c>
      <c r="B191" s="82" t="s">
        <v>362</v>
      </c>
      <c r="C191" s="47"/>
      <c r="D191" s="66" t="s">
        <v>2744</v>
      </c>
      <c r="E191" s="49" t="s">
        <v>367</v>
      </c>
      <c r="F191" s="42" t="s">
        <v>368</v>
      </c>
      <c r="G191" s="42" t="s">
        <v>361</v>
      </c>
      <c r="H191" s="43" t="s">
        <v>369</v>
      </c>
    </row>
    <row r="192" spans="1:8" ht="22.5" customHeight="1">
      <c r="A192" s="37" t="s">
        <v>2741</v>
      </c>
      <c r="B192" s="82" t="s">
        <v>362</v>
      </c>
      <c r="C192" s="47"/>
      <c r="D192" s="66" t="s">
        <v>2745</v>
      </c>
      <c r="E192" s="49" t="s">
        <v>360</v>
      </c>
      <c r="F192" s="39"/>
      <c r="G192" s="42" t="s">
        <v>361</v>
      </c>
      <c r="H192" s="43"/>
    </row>
    <row r="193" spans="1:8" ht="22.5" customHeight="1">
      <c r="A193" s="37" t="s">
        <v>2741</v>
      </c>
      <c r="B193" s="82" t="s">
        <v>364</v>
      </c>
      <c r="C193" s="47"/>
      <c r="D193" s="66" t="s">
        <v>2746</v>
      </c>
      <c r="E193" s="49" t="s">
        <v>360</v>
      </c>
      <c r="F193" s="39"/>
      <c r="G193" s="42" t="s">
        <v>361</v>
      </c>
      <c r="H193" s="43"/>
    </row>
    <row r="194" spans="1:8" ht="22.5" customHeight="1">
      <c r="A194" s="37" t="s">
        <v>2720</v>
      </c>
      <c r="B194" s="82" t="s">
        <v>358</v>
      </c>
      <c r="C194" s="47"/>
      <c r="D194" s="48" t="s">
        <v>2747</v>
      </c>
      <c r="E194" s="49" t="s">
        <v>390</v>
      </c>
      <c r="F194" s="39"/>
      <c r="G194" s="41" t="s">
        <v>2748</v>
      </c>
      <c r="H194" s="43" t="s">
        <v>1543</v>
      </c>
    </row>
    <row r="195" spans="1:8" ht="22.5" customHeight="1">
      <c r="A195" s="37" t="s">
        <v>2720</v>
      </c>
      <c r="B195" s="82" t="s">
        <v>358</v>
      </c>
      <c r="C195" s="47"/>
      <c r="D195" s="48" t="s">
        <v>2749</v>
      </c>
      <c r="E195" s="49" t="s">
        <v>387</v>
      </c>
      <c r="F195" s="39"/>
      <c r="G195" s="42" t="s">
        <v>361</v>
      </c>
      <c r="H195" s="43" t="s">
        <v>2750</v>
      </c>
    </row>
    <row r="196" spans="1:8" ht="22.5" customHeight="1">
      <c r="A196" s="37" t="s">
        <v>2720</v>
      </c>
      <c r="B196" s="82" t="s">
        <v>358</v>
      </c>
      <c r="C196" s="47"/>
      <c r="D196" s="48" t="s">
        <v>2751</v>
      </c>
      <c r="E196" s="49" t="s">
        <v>390</v>
      </c>
      <c r="F196" s="39"/>
      <c r="G196" s="41" t="s">
        <v>2748</v>
      </c>
      <c r="H196" s="43" t="s">
        <v>2752</v>
      </c>
    </row>
    <row r="197" spans="1:8" ht="22.5" customHeight="1">
      <c r="A197" s="37" t="s">
        <v>2720</v>
      </c>
      <c r="B197" s="82" t="s">
        <v>362</v>
      </c>
      <c r="C197" s="47"/>
      <c r="D197" s="48" t="s">
        <v>2753</v>
      </c>
      <c r="E197" s="49" t="s">
        <v>360</v>
      </c>
      <c r="F197" s="39"/>
      <c r="G197" s="42" t="s">
        <v>361</v>
      </c>
      <c r="H197" s="43"/>
    </row>
    <row r="198" spans="1:8" ht="22.5" customHeight="1">
      <c r="A198" s="63" t="s">
        <v>2754</v>
      </c>
      <c r="B198" s="88" t="s">
        <v>358</v>
      </c>
      <c r="C198" s="68"/>
      <c r="D198" s="66" t="s">
        <v>2755</v>
      </c>
      <c r="E198" s="83" t="s">
        <v>390</v>
      </c>
      <c r="F198" s="67"/>
      <c r="G198" s="55" t="s">
        <v>2748</v>
      </c>
      <c r="H198" s="43" t="s">
        <v>1543</v>
      </c>
    </row>
    <row r="199" spans="1:8" ht="22.5" customHeight="1">
      <c r="A199" s="63" t="s">
        <v>2754</v>
      </c>
      <c r="B199" s="88" t="s">
        <v>358</v>
      </c>
      <c r="C199" s="68"/>
      <c r="D199" s="66" t="s">
        <v>2756</v>
      </c>
      <c r="E199" s="49" t="s">
        <v>387</v>
      </c>
      <c r="F199" s="67"/>
      <c r="G199" s="42" t="s">
        <v>361</v>
      </c>
      <c r="H199" s="43" t="s">
        <v>2757</v>
      </c>
    </row>
    <row r="200" spans="1:8" ht="22.5" customHeight="1">
      <c r="A200" s="63" t="s">
        <v>2754</v>
      </c>
      <c r="B200" s="88" t="s">
        <v>358</v>
      </c>
      <c r="C200" s="68"/>
      <c r="D200" s="66" t="s">
        <v>2758</v>
      </c>
      <c r="E200" s="83" t="s">
        <v>390</v>
      </c>
      <c r="F200" s="67"/>
      <c r="G200" s="55" t="s">
        <v>2748</v>
      </c>
      <c r="H200" s="43" t="s">
        <v>2752</v>
      </c>
    </row>
    <row r="201" spans="1:8" ht="22.5" customHeight="1">
      <c r="A201" s="63" t="s">
        <v>2754</v>
      </c>
      <c r="B201" s="88" t="s">
        <v>362</v>
      </c>
      <c r="C201" s="68"/>
      <c r="D201" s="66" t="s">
        <v>2759</v>
      </c>
      <c r="E201" s="83" t="s">
        <v>390</v>
      </c>
      <c r="F201" s="67"/>
      <c r="G201" s="55" t="s">
        <v>2748</v>
      </c>
      <c r="H201" s="43" t="s">
        <v>1543</v>
      </c>
    </row>
    <row r="202" spans="1:8" ht="22.5" customHeight="1">
      <c r="A202" s="63" t="s">
        <v>2754</v>
      </c>
      <c r="B202" s="88" t="s">
        <v>362</v>
      </c>
      <c r="C202" s="65" t="s">
        <v>374</v>
      </c>
      <c r="D202" s="66" t="s">
        <v>2760</v>
      </c>
      <c r="E202" s="83" t="s">
        <v>390</v>
      </c>
      <c r="F202" s="67"/>
      <c r="G202" s="55" t="s">
        <v>2748</v>
      </c>
      <c r="H202" s="43" t="s">
        <v>1543</v>
      </c>
    </row>
    <row r="203" spans="1:8" ht="22.5" customHeight="1">
      <c r="A203" s="63" t="s">
        <v>2754</v>
      </c>
      <c r="B203" s="88" t="s">
        <v>405</v>
      </c>
      <c r="C203" s="65" t="s">
        <v>374</v>
      </c>
      <c r="D203" s="66" t="s">
        <v>2761</v>
      </c>
      <c r="E203" s="83" t="s">
        <v>390</v>
      </c>
      <c r="F203" s="67"/>
      <c r="G203" s="55" t="s">
        <v>2748</v>
      </c>
      <c r="H203" s="43" t="s">
        <v>1543</v>
      </c>
    </row>
    <row r="204" spans="1:8" ht="22.5" customHeight="1">
      <c r="A204" s="63" t="s">
        <v>2754</v>
      </c>
      <c r="B204" s="88" t="s">
        <v>405</v>
      </c>
      <c r="C204" s="65" t="s">
        <v>376</v>
      </c>
      <c r="D204" s="66" t="s">
        <v>2762</v>
      </c>
      <c r="E204" s="83" t="s">
        <v>390</v>
      </c>
      <c r="F204" s="67"/>
      <c r="G204" s="55" t="s">
        <v>2748</v>
      </c>
      <c r="H204" s="43" t="s">
        <v>1543</v>
      </c>
    </row>
    <row r="205" spans="1:8" ht="22.5" customHeight="1">
      <c r="A205" s="63" t="s">
        <v>2754</v>
      </c>
      <c r="B205" s="88" t="s">
        <v>362</v>
      </c>
      <c r="C205" s="65" t="s">
        <v>376</v>
      </c>
      <c r="D205" s="66" t="s">
        <v>2763</v>
      </c>
      <c r="E205" s="83" t="s">
        <v>390</v>
      </c>
      <c r="F205" s="67"/>
      <c r="G205" s="55" t="s">
        <v>2748</v>
      </c>
      <c r="H205" s="43" t="s">
        <v>1543</v>
      </c>
    </row>
    <row r="206" spans="1:8" ht="22.5" customHeight="1">
      <c r="A206" s="63" t="s">
        <v>2754</v>
      </c>
      <c r="B206" s="88" t="s">
        <v>405</v>
      </c>
      <c r="C206" s="65" t="s">
        <v>374</v>
      </c>
      <c r="D206" s="66" t="s">
        <v>2764</v>
      </c>
      <c r="E206" s="83" t="s">
        <v>390</v>
      </c>
      <c r="F206" s="67"/>
      <c r="G206" s="55" t="s">
        <v>2748</v>
      </c>
      <c r="H206" s="43" t="s">
        <v>1543</v>
      </c>
    </row>
    <row r="207" spans="1:8" ht="22.5" customHeight="1">
      <c r="A207" s="63" t="s">
        <v>2754</v>
      </c>
      <c r="B207" s="88" t="s">
        <v>405</v>
      </c>
      <c r="C207" s="65" t="s">
        <v>376</v>
      </c>
      <c r="D207" s="66" t="s">
        <v>2765</v>
      </c>
      <c r="E207" s="83" t="s">
        <v>390</v>
      </c>
      <c r="F207" s="67"/>
      <c r="G207" s="55" t="s">
        <v>2748</v>
      </c>
      <c r="H207" s="43" t="s">
        <v>1543</v>
      </c>
    </row>
    <row r="208" spans="1:8" ht="22.5" customHeight="1">
      <c r="A208" s="63" t="s">
        <v>2754</v>
      </c>
      <c r="B208" s="88" t="s">
        <v>362</v>
      </c>
      <c r="C208" s="65" t="s">
        <v>378</v>
      </c>
      <c r="D208" s="66" t="s">
        <v>2766</v>
      </c>
      <c r="E208" s="83" t="s">
        <v>390</v>
      </c>
      <c r="F208" s="67"/>
      <c r="G208" s="55" t="s">
        <v>2748</v>
      </c>
      <c r="H208" s="43" t="s">
        <v>1543</v>
      </c>
    </row>
    <row r="209" spans="1:8" ht="22.5" customHeight="1">
      <c r="A209" s="63" t="s">
        <v>2754</v>
      </c>
      <c r="B209" s="88" t="s">
        <v>405</v>
      </c>
      <c r="C209" s="65" t="s">
        <v>374</v>
      </c>
      <c r="D209" s="66" t="s">
        <v>2767</v>
      </c>
      <c r="E209" s="83" t="s">
        <v>390</v>
      </c>
      <c r="F209" s="67"/>
      <c r="G209" s="55" t="s">
        <v>2748</v>
      </c>
      <c r="H209" s="43" t="s">
        <v>1543</v>
      </c>
    </row>
    <row r="210" spans="1:8" ht="22.5" customHeight="1">
      <c r="A210" s="63" t="s">
        <v>2754</v>
      </c>
      <c r="B210" s="88" t="s">
        <v>405</v>
      </c>
      <c r="C210" s="65" t="s">
        <v>376</v>
      </c>
      <c r="D210" s="66" t="s">
        <v>2768</v>
      </c>
      <c r="E210" s="83" t="s">
        <v>390</v>
      </c>
      <c r="F210" s="67"/>
      <c r="G210" s="55" t="s">
        <v>2748</v>
      </c>
      <c r="H210" s="43" t="s">
        <v>1543</v>
      </c>
    </row>
    <row r="211" spans="1:8" ht="22.5" customHeight="1">
      <c r="A211" s="63" t="s">
        <v>2754</v>
      </c>
      <c r="B211" s="88" t="s">
        <v>364</v>
      </c>
      <c r="C211" s="68"/>
      <c r="D211" s="66" t="s">
        <v>2769</v>
      </c>
      <c r="E211" s="83" t="s">
        <v>390</v>
      </c>
      <c r="F211" s="67"/>
      <c r="G211" s="55" t="s">
        <v>2748</v>
      </c>
      <c r="H211" s="43" t="s">
        <v>1543</v>
      </c>
    </row>
    <row r="212" spans="1:8" ht="22.5" customHeight="1">
      <c r="A212" s="63" t="s">
        <v>2754</v>
      </c>
      <c r="B212" s="88" t="s">
        <v>364</v>
      </c>
      <c r="C212" s="65" t="s">
        <v>374</v>
      </c>
      <c r="D212" s="66" t="s">
        <v>2770</v>
      </c>
      <c r="E212" s="83" t="s">
        <v>390</v>
      </c>
      <c r="F212" s="67"/>
      <c r="G212" s="55" t="s">
        <v>2748</v>
      </c>
      <c r="H212" s="43" t="s">
        <v>1543</v>
      </c>
    </row>
    <row r="213" spans="1:8" ht="22.5" customHeight="1">
      <c r="A213" s="63" t="s">
        <v>2754</v>
      </c>
      <c r="B213" s="88" t="s">
        <v>405</v>
      </c>
      <c r="C213" s="65" t="s">
        <v>374</v>
      </c>
      <c r="D213" s="66" t="s">
        <v>2771</v>
      </c>
      <c r="E213" s="83" t="s">
        <v>390</v>
      </c>
      <c r="F213" s="67"/>
      <c r="G213" s="55" t="s">
        <v>2748</v>
      </c>
      <c r="H213" s="43" t="s">
        <v>1543</v>
      </c>
    </row>
    <row r="214" spans="1:8" ht="22.5" customHeight="1">
      <c r="A214" s="63" t="s">
        <v>2754</v>
      </c>
      <c r="B214" s="88" t="s">
        <v>405</v>
      </c>
      <c r="C214" s="65" t="s">
        <v>376</v>
      </c>
      <c r="D214" s="66" t="s">
        <v>2772</v>
      </c>
      <c r="E214" s="83" t="s">
        <v>390</v>
      </c>
      <c r="F214" s="67"/>
      <c r="G214" s="55" t="s">
        <v>2748</v>
      </c>
      <c r="H214" s="43" t="s">
        <v>1543</v>
      </c>
    </row>
    <row r="215" spans="1:8" ht="22.5" customHeight="1">
      <c r="A215" s="63" t="s">
        <v>2754</v>
      </c>
      <c r="B215" s="88" t="s">
        <v>364</v>
      </c>
      <c r="C215" s="65" t="s">
        <v>376</v>
      </c>
      <c r="D215" s="66" t="s">
        <v>2773</v>
      </c>
      <c r="E215" s="83" t="s">
        <v>390</v>
      </c>
      <c r="F215" s="67"/>
      <c r="G215" s="55" t="s">
        <v>2748</v>
      </c>
      <c r="H215" s="43" t="s">
        <v>1543</v>
      </c>
    </row>
    <row r="216" spans="1:8" ht="22.5" customHeight="1">
      <c r="A216" s="63" t="s">
        <v>2754</v>
      </c>
      <c r="B216" s="88" t="s">
        <v>405</v>
      </c>
      <c r="C216" s="65" t="s">
        <v>374</v>
      </c>
      <c r="D216" s="66" t="s">
        <v>2774</v>
      </c>
      <c r="E216" s="83" t="s">
        <v>390</v>
      </c>
      <c r="F216" s="67"/>
      <c r="G216" s="55" t="s">
        <v>2748</v>
      </c>
      <c r="H216" s="43" t="s">
        <v>1543</v>
      </c>
    </row>
    <row r="217" spans="1:8" ht="22.5" customHeight="1">
      <c r="A217" s="63" t="s">
        <v>2754</v>
      </c>
      <c r="B217" s="88" t="s">
        <v>405</v>
      </c>
      <c r="C217" s="65" t="s">
        <v>376</v>
      </c>
      <c r="D217" s="66" t="s">
        <v>2775</v>
      </c>
      <c r="E217" s="83" t="s">
        <v>390</v>
      </c>
      <c r="F217" s="67"/>
      <c r="G217" s="55" t="s">
        <v>2748</v>
      </c>
      <c r="H217" s="43" t="s">
        <v>1543</v>
      </c>
    </row>
    <row r="218" spans="1:8" ht="22.5" customHeight="1">
      <c r="A218" s="63" t="s">
        <v>2754</v>
      </c>
      <c r="B218" s="88" t="s">
        <v>364</v>
      </c>
      <c r="C218" s="65" t="s">
        <v>378</v>
      </c>
      <c r="D218" s="66" t="s">
        <v>2776</v>
      </c>
      <c r="E218" s="83" t="s">
        <v>390</v>
      </c>
      <c r="F218" s="67"/>
      <c r="G218" s="55" t="s">
        <v>2748</v>
      </c>
      <c r="H218" s="43" t="s">
        <v>1543</v>
      </c>
    </row>
    <row r="219" spans="1:8" ht="22.5" customHeight="1">
      <c r="A219" s="63" t="s">
        <v>2754</v>
      </c>
      <c r="B219" s="88" t="s">
        <v>405</v>
      </c>
      <c r="C219" s="65" t="s">
        <v>374</v>
      </c>
      <c r="D219" s="66" t="s">
        <v>2777</v>
      </c>
      <c r="E219" s="83" t="s">
        <v>390</v>
      </c>
      <c r="F219" s="67"/>
      <c r="G219" s="55" t="s">
        <v>2748</v>
      </c>
      <c r="H219" s="43" t="s">
        <v>1543</v>
      </c>
    </row>
    <row r="220" spans="1:8" ht="22.5" customHeight="1">
      <c r="A220" s="63" t="s">
        <v>2754</v>
      </c>
      <c r="B220" s="88" t="s">
        <v>405</v>
      </c>
      <c r="C220" s="65" t="s">
        <v>376</v>
      </c>
      <c r="D220" s="66" t="s">
        <v>2778</v>
      </c>
      <c r="E220" s="83" t="s">
        <v>390</v>
      </c>
      <c r="F220" s="67"/>
      <c r="G220" s="55" t="s">
        <v>2748</v>
      </c>
      <c r="H220" s="43" t="s">
        <v>1543</v>
      </c>
    </row>
    <row r="221" spans="1:8" ht="22.5" customHeight="1">
      <c r="A221" s="63" t="s">
        <v>2754</v>
      </c>
      <c r="B221" s="88" t="s">
        <v>408</v>
      </c>
      <c r="C221" s="68"/>
      <c r="D221" s="66" t="s">
        <v>2779</v>
      </c>
      <c r="E221" s="83" t="s">
        <v>360</v>
      </c>
      <c r="F221" s="67"/>
      <c r="G221" s="42" t="s">
        <v>361</v>
      </c>
      <c r="H221" s="43"/>
    </row>
    <row r="222" spans="1:8" ht="22.5" customHeight="1">
      <c r="A222" s="37" t="s">
        <v>2780</v>
      </c>
      <c r="B222" s="82" t="s">
        <v>358</v>
      </c>
      <c r="C222" s="47"/>
      <c r="D222" s="48" t="s">
        <v>2781</v>
      </c>
      <c r="E222" s="49" t="s">
        <v>390</v>
      </c>
      <c r="F222" s="39"/>
      <c r="G222" s="41" t="s">
        <v>2748</v>
      </c>
      <c r="H222" s="43" t="s">
        <v>1543</v>
      </c>
    </row>
    <row r="223" spans="1:8" ht="22.5" customHeight="1">
      <c r="A223" s="37" t="s">
        <v>2780</v>
      </c>
      <c r="B223" s="82" t="s">
        <v>358</v>
      </c>
      <c r="C223" s="47"/>
      <c r="D223" s="48" t="s">
        <v>2782</v>
      </c>
      <c r="E223" s="49" t="s">
        <v>387</v>
      </c>
      <c r="F223" s="39"/>
      <c r="G223" s="42" t="s">
        <v>361</v>
      </c>
      <c r="H223" s="43" t="s">
        <v>2783</v>
      </c>
    </row>
    <row r="224" spans="1:8" ht="22.5" customHeight="1">
      <c r="A224" s="37" t="s">
        <v>2780</v>
      </c>
      <c r="B224" s="82" t="s">
        <v>358</v>
      </c>
      <c r="C224" s="47"/>
      <c r="D224" s="48" t="s">
        <v>2784</v>
      </c>
      <c r="E224" s="49" t="s">
        <v>390</v>
      </c>
      <c r="F224" s="39"/>
      <c r="G224" s="41" t="s">
        <v>2748</v>
      </c>
      <c r="H224" s="43" t="s">
        <v>2752</v>
      </c>
    </row>
    <row r="225" spans="1:8" ht="22.5" customHeight="1">
      <c r="A225" s="63" t="s">
        <v>2780</v>
      </c>
      <c r="B225" s="82" t="s">
        <v>362</v>
      </c>
      <c r="C225" s="68"/>
      <c r="D225" s="66" t="s">
        <v>2785</v>
      </c>
      <c r="E225" s="83" t="s">
        <v>390</v>
      </c>
      <c r="F225" s="67"/>
      <c r="G225" s="55" t="s">
        <v>2748</v>
      </c>
      <c r="H225" s="43" t="s">
        <v>1543</v>
      </c>
    </row>
    <row r="226" spans="1:8" ht="22.5" customHeight="1">
      <c r="A226" s="63" t="s">
        <v>2780</v>
      </c>
      <c r="B226" s="82" t="s">
        <v>362</v>
      </c>
      <c r="C226" s="64" t="s">
        <v>374</v>
      </c>
      <c r="D226" s="66" t="s">
        <v>2786</v>
      </c>
      <c r="E226" s="83" t="s">
        <v>390</v>
      </c>
      <c r="F226" s="67"/>
      <c r="G226" s="55" t="s">
        <v>2748</v>
      </c>
      <c r="H226" s="43" t="s">
        <v>1543</v>
      </c>
    </row>
    <row r="227" spans="1:8" ht="22.5" customHeight="1">
      <c r="A227" s="63" t="s">
        <v>2780</v>
      </c>
      <c r="B227" s="88" t="s">
        <v>405</v>
      </c>
      <c r="C227" s="64" t="s">
        <v>374</v>
      </c>
      <c r="D227" s="66" t="s">
        <v>2787</v>
      </c>
      <c r="E227" s="83" t="s">
        <v>390</v>
      </c>
      <c r="F227" s="67"/>
      <c r="G227" s="55" t="s">
        <v>2748</v>
      </c>
      <c r="H227" s="43" t="s">
        <v>1543</v>
      </c>
    </row>
    <row r="228" spans="1:8" ht="22.5" customHeight="1">
      <c r="A228" s="63" t="s">
        <v>2780</v>
      </c>
      <c r="B228" s="88" t="s">
        <v>405</v>
      </c>
      <c r="C228" s="65" t="s">
        <v>376</v>
      </c>
      <c r="D228" s="66" t="s">
        <v>2788</v>
      </c>
      <c r="E228" s="83" t="s">
        <v>390</v>
      </c>
      <c r="F228" s="67"/>
      <c r="G228" s="55" t="s">
        <v>2748</v>
      </c>
      <c r="H228" s="43" t="s">
        <v>1543</v>
      </c>
    </row>
    <row r="229" spans="1:8" ht="22.5" customHeight="1">
      <c r="A229" s="63" t="s">
        <v>2780</v>
      </c>
      <c r="B229" s="88" t="s">
        <v>362</v>
      </c>
      <c r="C229" s="65" t="s">
        <v>376</v>
      </c>
      <c r="D229" s="66" t="s">
        <v>2789</v>
      </c>
      <c r="E229" s="83" t="s">
        <v>390</v>
      </c>
      <c r="F229" s="67"/>
      <c r="G229" s="55" t="s">
        <v>2748</v>
      </c>
      <c r="H229" s="43" t="s">
        <v>1543</v>
      </c>
    </row>
    <row r="230" spans="1:8" ht="22.5" customHeight="1">
      <c r="A230" s="63" t="s">
        <v>2780</v>
      </c>
      <c r="B230" s="88" t="s">
        <v>405</v>
      </c>
      <c r="C230" s="65" t="s">
        <v>374</v>
      </c>
      <c r="D230" s="66" t="s">
        <v>2790</v>
      </c>
      <c r="E230" s="83" t="s">
        <v>390</v>
      </c>
      <c r="F230" s="67"/>
      <c r="G230" s="55" t="s">
        <v>2748</v>
      </c>
      <c r="H230" s="43" t="s">
        <v>1543</v>
      </c>
    </row>
    <row r="231" spans="1:8" ht="22.5" customHeight="1">
      <c r="A231" s="63" t="s">
        <v>2780</v>
      </c>
      <c r="B231" s="88" t="s">
        <v>405</v>
      </c>
      <c r="C231" s="65" t="s">
        <v>376</v>
      </c>
      <c r="D231" s="66" t="s">
        <v>2791</v>
      </c>
      <c r="E231" s="83" t="s">
        <v>390</v>
      </c>
      <c r="F231" s="67"/>
      <c r="G231" s="55" t="s">
        <v>2748</v>
      </c>
      <c r="H231" s="43" t="s">
        <v>1543</v>
      </c>
    </row>
    <row r="232" spans="1:8" ht="22.5" customHeight="1">
      <c r="A232" s="63" t="s">
        <v>2780</v>
      </c>
      <c r="B232" s="88" t="s">
        <v>362</v>
      </c>
      <c r="C232" s="65" t="s">
        <v>378</v>
      </c>
      <c r="D232" s="66" t="s">
        <v>2792</v>
      </c>
      <c r="E232" s="83" t="s">
        <v>390</v>
      </c>
      <c r="F232" s="67"/>
      <c r="G232" s="55" t="s">
        <v>2748</v>
      </c>
      <c r="H232" s="43" t="s">
        <v>1543</v>
      </c>
    </row>
    <row r="233" spans="1:8" ht="22.5" customHeight="1">
      <c r="A233" s="63" t="s">
        <v>2780</v>
      </c>
      <c r="B233" s="88" t="s">
        <v>405</v>
      </c>
      <c r="C233" s="65" t="s">
        <v>374</v>
      </c>
      <c r="D233" s="66" t="s">
        <v>2793</v>
      </c>
      <c r="E233" s="83" t="s">
        <v>390</v>
      </c>
      <c r="F233" s="67"/>
      <c r="G233" s="55" t="s">
        <v>2748</v>
      </c>
      <c r="H233" s="43" t="s">
        <v>1543</v>
      </c>
    </row>
    <row r="234" spans="1:8" ht="22.5" customHeight="1">
      <c r="A234" s="63" t="s">
        <v>2780</v>
      </c>
      <c r="B234" s="88" t="s">
        <v>405</v>
      </c>
      <c r="C234" s="65" t="s">
        <v>376</v>
      </c>
      <c r="D234" s="66" t="s">
        <v>2794</v>
      </c>
      <c r="E234" s="83" t="s">
        <v>390</v>
      </c>
      <c r="F234" s="67"/>
      <c r="G234" s="55" t="s">
        <v>2748</v>
      </c>
      <c r="H234" s="43" t="s">
        <v>1543</v>
      </c>
    </row>
    <row r="235" spans="1:8" ht="22.5" customHeight="1">
      <c r="A235" s="63" t="s">
        <v>2780</v>
      </c>
      <c r="B235" s="88" t="s">
        <v>362</v>
      </c>
      <c r="C235" s="64" t="s">
        <v>382</v>
      </c>
      <c r="D235" s="66" t="s">
        <v>2795</v>
      </c>
      <c r="E235" s="83" t="s">
        <v>390</v>
      </c>
      <c r="F235" s="67"/>
      <c r="G235" s="55" t="s">
        <v>2748</v>
      </c>
      <c r="H235" s="43" t="s">
        <v>1543</v>
      </c>
    </row>
    <row r="236" spans="1:8" ht="22.5" customHeight="1">
      <c r="A236" s="63" t="s">
        <v>2780</v>
      </c>
      <c r="B236" s="88" t="s">
        <v>405</v>
      </c>
      <c r="C236" s="65" t="s">
        <v>374</v>
      </c>
      <c r="D236" s="66" t="s">
        <v>2796</v>
      </c>
      <c r="E236" s="83" t="s">
        <v>390</v>
      </c>
      <c r="F236" s="67"/>
      <c r="G236" s="55" t="s">
        <v>2748</v>
      </c>
      <c r="H236" s="43" t="s">
        <v>1543</v>
      </c>
    </row>
    <row r="237" spans="1:8" ht="22.5" customHeight="1">
      <c r="A237" s="63" t="s">
        <v>2780</v>
      </c>
      <c r="B237" s="88" t="s">
        <v>405</v>
      </c>
      <c r="C237" s="65" t="s">
        <v>376</v>
      </c>
      <c r="D237" s="66" t="s">
        <v>2797</v>
      </c>
      <c r="E237" s="83" t="s">
        <v>390</v>
      </c>
      <c r="F237" s="67"/>
      <c r="G237" s="55" t="s">
        <v>2748</v>
      </c>
      <c r="H237" s="43" t="s">
        <v>1543</v>
      </c>
    </row>
    <row r="238" spans="1:8" ht="22.5" customHeight="1">
      <c r="A238" s="37" t="s">
        <v>2780</v>
      </c>
      <c r="B238" s="88" t="s">
        <v>364</v>
      </c>
      <c r="C238" s="47"/>
      <c r="D238" s="48" t="s">
        <v>2798</v>
      </c>
      <c r="E238" s="49" t="s">
        <v>390</v>
      </c>
      <c r="F238" s="39"/>
      <c r="G238" s="41" t="s">
        <v>2748</v>
      </c>
      <c r="H238" s="43" t="s">
        <v>1543</v>
      </c>
    </row>
    <row r="239" spans="1:8" ht="22.5" customHeight="1">
      <c r="A239" s="63" t="s">
        <v>2780</v>
      </c>
      <c r="B239" s="88" t="s">
        <v>364</v>
      </c>
      <c r="C239" s="65" t="s">
        <v>374</v>
      </c>
      <c r="D239" s="66" t="s">
        <v>2799</v>
      </c>
      <c r="E239" s="83" t="s">
        <v>390</v>
      </c>
      <c r="F239" s="67"/>
      <c r="G239" s="55" t="s">
        <v>2748</v>
      </c>
      <c r="H239" s="43" t="s">
        <v>1543</v>
      </c>
    </row>
    <row r="240" spans="1:8" ht="22.5" customHeight="1">
      <c r="A240" s="63" t="s">
        <v>2780</v>
      </c>
      <c r="B240" s="88" t="s">
        <v>405</v>
      </c>
      <c r="C240" s="65" t="s">
        <v>374</v>
      </c>
      <c r="D240" s="66" t="s">
        <v>2800</v>
      </c>
      <c r="E240" s="83" t="s">
        <v>390</v>
      </c>
      <c r="F240" s="67"/>
      <c r="G240" s="55" t="s">
        <v>2748</v>
      </c>
      <c r="H240" s="43" t="s">
        <v>1543</v>
      </c>
    </row>
    <row r="241" spans="1:8" ht="22.5" customHeight="1">
      <c r="A241" s="63" t="s">
        <v>2780</v>
      </c>
      <c r="B241" s="88" t="s">
        <v>405</v>
      </c>
      <c r="C241" s="65" t="s">
        <v>376</v>
      </c>
      <c r="D241" s="66" t="s">
        <v>2801</v>
      </c>
      <c r="E241" s="83" t="s">
        <v>390</v>
      </c>
      <c r="F241" s="67"/>
      <c r="G241" s="55" t="s">
        <v>2748</v>
      </c>
      <c r="H241" s="43" t="s">
        <v>1543</v>
      </c>
    </row>
    <row r="242" spans="1:8" ht="22.5" customHeight="1">
      <c r="A242" s="63" t="s">
        <v>2780</v>
      </c>
      <c r="B242" s="88" t="s">
        <v>364</v>
      </c>
      <c r="C242" s="65" t="s">
        <v>376</v>
      </c>
      <c r="D242" s="66" t="s">
        <v>2802</v>
      </c>
      <c r="E242" s="83" t="s">
        <v>390</v>
      </c>
      <c r="F242" s="67"/>
      <c r="G242" s="55" t="s">
        <v>2748</v>
      </c>
      <c r="H242" s="43" t="s">
        <v>1543</v>
      </c>
    </row>
    <row r="243" spans="1:8" ht="22.5" customHeight="1">
      <c r="A243" s="63" t="s">
        <v>2780</v>
      </c>
      <c r="B243" s="88" t="s">
        <v>405</v>
      </c>
      <c r="C243" s="65" t="s">
        <v>374</v>
      </c>
      <c r="D243" s="66" t="s">
        <v>2803</v>
      </c>
      <c r="E243" s="83" t="s">
        <v>390</v>
      </c>
      <c r="F243" s="67"/>
      <c r="G243" s="55" t="s">
        <v>2748</v>
      </c>
      <c r="H243" s="43" t="s">
        <v>1543</v>
      </c>
    </row>
    <row r="244" spans="1:8" ht="22.5" customHeight="1">
      <c r="A244" s="63" t="s">
        <v>2780</v>
      </c>
      <c r="B244" s="88" t="s">
        <v>405</v>
      </c>
      <c r="C244" s="65" t="s">
        <v>376</v>
      </c>
      <c r="D244" s="66" t="s">
        <v>2804</v>
      </c>
      <c r="E244" s="83" t="s">
        <v>390</v>
      </c>
      <c r="F244" s="67"/>
      <c r="G244" s="55" t="s">
        <v>2748</v>
      </c>
      <c r="H244" s="43" t="s">
        <v>1543</v>
      </c>
    </row>
    <row r="245" spans="1:8" ht="22.5" customHeight="1">
      <c r="A245" s="63" t="s">
        <v>2780</v>
      </c>
      <c r="B245" s="88" t="s">
        <v>364</v>
      </c>
      <c r="C245" s="65" t="s">
        <v>378</v>
      </c>
      <c r="D245" s="66" t="s">
        <v>2805</v>
      </c>
      <c r="E245" s="83" t="s">
        <v>390</v>
      </c>
      <c r="F245" s="67"/>
      <c r="G245" s="55" t="s">
        <v>2748</v>
      </c>
      <c r="H245" s="43" t="s">
        <v>1543</v>
      </c>
    </row>
    <row r="246" spans="1:8" ht="22.5" customHeight="1">
      <c r="A246" s="63" t="s">
        <v>2780</v>
      </c>
      <c r="B246" s="88" t="s">
        <v>405</v>
      </c>
      <c r="C246" s="65" t="s">
        <v>374</v>
      </c>
      <c r="D246" s="66" t="s">
        <v>2806</v>
      </c>
      <c r="E246" s="83" t="s">
        <v>390</v>
      </c>
      <c r="F246" s="67"/>
      <c r="G246" s="55" t="s">
        <v>2748</v>
      </c>
      <c r="H246" s="43" t="s">
        <v>1543</v>
      </c>
    </row>
    <row r="247" spans="1:8" ht="22.5" customHeight="1">
      <c r="A247" s="63" t="s">
        <v>2780</v>
      </c>
      <c r="B247" s="88" t="s">
        <v>405</v>
      </c>
      <c r="C247" s="65" t="s">
        <v>376</v>
      </c>
      <c r="D247" s="66" t="s">
        <v>2807</v>
      </c>
      <c r="E247" s="83" t="s">
        <v>390</v>
      </c>
      <c r="F247" s="67"/>
      <c r="G247" s="55" t="s">
        <v>2748</v>
      </c>
      <c r="H247" s="43" t="s">
        <v>1543</v>
      </c>
    </row>
    <row r="248" spans="1:8" ht="22.5" customHeight="1">
      <c r="A248" s="63" t="s">
        <v>2780</v>
      </c>
      <c r="B248" s="88" t="s">
        <v>364</v>
      </c>
      <c r="C248" s="65" t="s">
        <v>382</v>
      </c>
      <c r="D248" s="66" t="s">
        <v>2808</v>
      </c>
      <c r="E248" s="83" t="s">
        <v>390</v>
      </c>
      <c r="F248" s="67"/>
      <c r="G248" s="55" t="s">
        <v>2748</v>
      </c>
      <c r="H248" s="43" t="s">
        <v>1543</v>
      </c>
    </row>
    <row r="249" spans="1:8" ht="22.5" customHeight="1">
      <c r="A249" s="63" t="s">
        <v>2780</v>
      </c>
      <c r="B249" s="88" t="s">
        <v>405</v>
      </c>
      <c r="C249" s="65" t="s">
        <v>374</v>
      </c>
      <c r="D249" s="66" t="s">
        <v>2809</v>
      </c>
      <c r="E249" s="83" t="s">
        <v>390</v>
      </c>
      <c r="F249" s="67"/>
      <c r="G249" s="55" t="s">
        <v>2748</v>
      </c>
      <c r="H249" s="43" t="s">
        <v>1543</v>
      </c>
    </row>
    <row r="250" spans="1:8" ht="22.5" customHeight="1">
      <c r="A250" s="63" t="s">
        <v>2780</v>
      </c>
      <c r="B250" s="88" t="s">
        <v>405</v>
      </c>
      <c r="C250" s="65" t="s">
        <v>376</v>
      </c>
      <c r="D250" s="66" t="s">
        <v>2810</v>
      </c>
      <c r="E250" s="83" t="s">
        <v>390</v>
      </c>
      <c r="F250" s="67"/>
      <c r="G250" s="55" t="s">
        <v>2748</v>
      </c>
      <c r="H250" s="43" t="s">
        <v>1543</v>
      </c>
    </row>
    <row r="251" spans="1:8" ht="22.5" customHeight="1">
      <c r="A251" s="37" t="s">
        <v>2780</v>
      </c>
      <c r="B251" s="82" t="s">
        <v>408</v>
      </c>
      <c r="C251" s="47"/>
      <c r="D251" s="48" t="s">
        <v>2811</v>
      </c>
      <c r="E251" s="49" t="s">
        <v>360</v>
      </c>
      <c r="F251" s="39"/>
      <c r="G251" s="42" t="s">
        <v>361</v>
      </c>
      <c r="H251" s="43"/>
    </row>
    <row r="252" spans="1:8" ht="22.5" customHeight="1">
      <c r="A252" s="37" t="s">
        <v>2812</v>
      </c>
      <c r="B252" s="82" t="s">
        <v>358</v>
      </c>
      <c r="C252" s="47"/>
      <c r="D252" s="101" t="s">
        <v>2813</v>
      </c>
      <c r="E252" s="49" t="s">
        <v>2330</v>
      </c>
      <c r="F252" s="39"/>
      <c r="G252" s="42" t="s">
        <v>361</v>
      </c>
      <c r="H252" s="43" t="s">
        <v>1543</v>
      </c>
    </row>
    <row r="253" spans="1:8" ht="22.5" customHeight="1">
      <c r="A253" s="37" t="s">
        <v>2814</v>
      </c>
      <c r="B253" s="82" t="s">
        <v>358</v>
      </c>
      <c r="C253" s="47"/>
      <c r="D253" s="101" t="s">
        <v>2815</v>
      </c>
      <c r="E253" s="49" t="s">
        <v>390</v>
      </c>
      <c r="F253" s="39"/>
      <c r="G253" s="42" t="s">
        <v>361</v>
      </c>
      <c r="H253" s="43" t="s">
        <v>1578</v>
      </c>
    </row>
    <row r="254" spans="1:8" ht="22.5" customHeight="1">
      <c r="A254" s="37" t="s">
        <v>2814</v>
      </c>
      <c r="B254" s="88" t="s">
        <v>362</v>
      </c>
      <c r="C254" s="47"/>
      <c r="D254" s="101" t="s">
        <v>2816</v>
      </c>
      <c r="E254" s="49" t="s">
        <v>390</v>
      </c>
      <c r="F254" s="39"/>
      <c r="G254" s="42" t="s">
        <v>361</v>
      </c>
      <c r="H254" s="43" t="s">
        <v>1578</v>
      </c>
    </row>
    <row r="255" spans="1:8" ht="22.5" customHeight="1">
      <c r="A255" s="37" t="s">
        <v>2814</v>
      </c>
      <c r="B255" s="88" t="s">
        <v>364</v>
      </c>
      <c r="C255" s="47"/>
      <c r="D255" s="101" t="s">
        <v>2817</v>
      </c>
      <c r="E255" s="49" t="s">
        <v>360</v>
      </c>
      <c r="F255" s="39"/>
      <c r="G255" s="42" t="s">
        <v>361</v>
      </c>
      <c r="H255" s="43"/>
    </row>
    <row r="256" spans="1:8" ht="35.9" customHeight="1">
      <c r="A256" s="37" t="s">
        <v>2814</v>
      </c>
      <c r="B256" s="88" t="s">
        <v>405</v>
      </c>
      <c r="C256" s="47"/>
      <c r="D256" s="101" t="s">
        <v>2818</v>
      </c>
      <c r="E256" s="49" t="s">
        <v>2330</v>
      </c>
      <c r="F256" s="39"/>
      <c r="G256" s="42" t="s">
        <v>361</v>
      </c>
      <c r="H256" s="43" t="s">
        <v>1543</v>
      </c>
    </row>
    <row r="257" spans="1:8" ht="35.9" customHeight="1">
      <c r="A257" s="37" t="s">
        <v>2814</v>
      </c>
      <c r="B257" s="82" t="s">
        <v>408</v>
      </c>
      <c r="C257" s="47"/>
      <c r="D257" s="101" t="s">
        <v>2819</v>
      </c>
      <c r="E257" s="49" t="s">
        <v>2330</v>
      </c>
      <c r="F257" s="39"/>
      <c r="G257" s="42" t="s">
        <v>361</v>
      </c>
      <c r="H257" s="43" t="s">
        <v>1543</v>
      </c>
    </row>
    <row r="258" spans="1:8" ht="22.5" customHeight="1">
      <c r="A258" s="37" t="s">
        <v>2814</v>
      </c>
      <c r="B258" s="82" t="s">
        <v>408</v>
      </c>
      <c r="C258" s="47"/>
      <c r="D258" s="84" t="s">
        <v>2820</v>
      </c>
      <c r="E258" s="49" t="s">
        <v>360</v>
      </c>
      <c r="F258" s="39"/>
      <c r="G258" s="42" t="s">
        <v>361</v>
      </c>
      <c r="H258" s="43"/>
    </row>
  </sheetData>
  <conditionalFormatting sqref="L2">
    <cfRule type="containsText" dxfId="0" priority="1" operator="containsText" text="No alignment">
      <formula>NOT(ISERROR(SEARCH("No alignment",L2)))</formula>
    </cfRule>
  </conditionalFormatting>
  <dataValidations count="2">
    <dataValidation type="list" allowBlank="1" showInputMessage="1" showErrorMessage="1" sqref="E112 E114" xr:uid="{76FE0651-4020-49BE-BBC3-94F9353127AE}">
      <formula1>#REF!</formula1>
    </dataValidation>
    <dataValidation allowBlank="1" showInputMessage="1" showErrorMessage="1" sqref="L2" xr:uid="{3FB39DD1-B2E6-4320-AF68-3524CD17E51B}"/>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87CC0-B74C-4A8C-BF78-FA5FE4384BA2}">
  <dimension ref="A1:N81"/>
  <sheetViews>
    <sheetView workbookViewId="0"/>
  </sheetViews>
  <sheetFormatPr defaultRowHeight="15.5"/>
  <cols>
    <col min="1" max="1" width="6.765625" customWidth="1"/>
    <col min="2" max="2" width="9.4609375" style="26" customWidth="1"/>
    <col min="3" max="3" width="77.765625" customWidth="1"/>
    <col min="4" max="4" width="17.765625" customWidth="1"/>
    <col min="5" max="5" width="33.765625" customWidth="1"/>
    <col min="6" max="6" width="22.4609375" customWidth="1"/>
    <col min="7" max="7" width="17.4609375" customWidth="1"/>
    <col min="8" max="8" width="22.4609375" customWidth="1"/>
    <col min="9" max="9" width="18.4609375" customWidth="1"/>
    <col min="10" max="10" width="31.4609375" customWidth="1"/>
    <col min="11" max="11" width="23.4609375" customWidth="1"/>
    <col min="12" max="13" width="24.765625" customWidth="1"/>
    <col min="14" max="14" width="23.4609375" customWidth="1"/>
  </cols>
  <sheetData>
    <row r="1" spans="1:14" s="6" customFormat="1" ht="46.5" customHeight="1">
      <c r="A1" s="1" t="s">
        <v>195</v>
      </c>
      <c r="B1" s="24" t="s">
        <v>196</v>
      </c>
      <c r="C1" s="1" t="s">
        <v>197</v>
      </c>
      <c r="D1" s="2" t="s">
        <v>198</v>
      </c>
      <c r="E1" s="3" t="s">
        <v>199</v>
      </c>
      <c r="F1" s="2" t="s">
        <v>200</v>
      </c>
      <c r="G1" s="2" t="s">
        <v>201</v>
      </c>
      <c r="H1" s="4" t="s">
        <v>202</v>
      </c>
      <c r="I1" s="16" t="s">
        <v>203</v>
      </c>
      <c r="J1" s="17" t="s">
        <v>204</v>
      </c>
      <c r="K1" s="17" t="s">
        <v>205</v>
      </c>
      <c r="L1" s="15" t="s">
        <v>206</v>
      </c>
      <c r="M1" s="15" t="s">
        <v>207</v>
      </c>
      <c r="N1" s="5" t="s">
        <v>208</v>
      </c>
    </row>
    <row r="2" spans="1:14">
      <c r="A2" s="13">
        <v>1</v>
      </c>
      <c r="B2" s="25" t="s">
        <v>209</v>
      </c>
      <c r="C2" s="12" t="s">
        <v>210</v>
      </c>
      <c r="N2" t="e" cm="1">
        <f t="array" ref="N2">_xlfn.IFS(G2=#REF!,1)</f>
        <v>#REF!</v>
      </c>
    </row>
    <row r="3" spans="1:14">
      <c r="A3" s="13">
        <v>2</v>
      </c>
      <c r="B3" s="25" t="s">
        <v>209</v>
      </c>
      <c r="C3" s="12" t="s">
        <v>211</v>
      </c>
    </row>
    <row r="4" spans="1:14" ht="31">
      <c r="A4" s="13">
        <v>3</v>
      </c>
      <c r="B4" s="26" t="s">
        <v>212</v>
      </c>
      <c r="C4" s="11" t="s">
        <v>213</v>
      </c>
    </row>
    <row r="5" spans="1:14" ht="31">
      <c r="A5" s="13">
        <v>4</v>
      </c>
      <c r="B5" s="26" t="s">
        <v>214</v>
      </c>
      <c r="C5" s="11" t="s">
        <v>215</v>
      </c>
    </row>
    <row r="6" spans="1:14" ht="31">
      <c r="A6" s="13">
        <v>5</v>
      </c>
      <c r="B6" s="26" t="s">
        <v>216</v>
      </c>
      <c r="C6" s="11" t="s">
        <v>217</v>
      </c>
    </row>
    <row r="7" spans="1:14">
      <c r="A7" s="13">
        <v>6</v>
      </c>
      <c r="B7" s="25" t="s">
        <v>218</v>
      </c>
      <c r="C7" s="12" t="s">
        <v>219</v>
      </c>
    </row>
    <row r="8" spans="1:14">
      <c r="A8" s="13">
        <v>7</v>
      </c>
      <c r="B8" s="25"/>
      <c r="C8" s="12" t="s">
        <v>211</v>
      </c>
    </row>
    <row r="9" spans="1:14">
      <c r="A9" s="13">
        <v>8</v>
      </c>
      <c r="B9" s="26" t="s">
        <v>220</v>
      </c>
      <c r="C9" s="11" t="s">
        <v>221</v>
      </c>
    </row>
    <row r="10" spans="1:14">
      <c r="A10" s="13">
        <v>9</v>
      </c>
      <c r="B10" s="26" t="s">
        <v>222</v>
      </c>
      <c r="C10" s="14" t="s">
        <v>223</v>
      </c>
    </row>
    <row r="11" spans="1:14">
      <c r="A11" s="13">
        <v>10</v>
      </c>
      <c r="B11" s="26" t="s">
        <v>224</v>
      </c>
      <c r="C11" s="14" t="s">
        <v>225</v>
      </c>
    </row>
    <row r="12" spans="1:14" ht="46.5">
      <c r="A12" s="13">
        <v>11</v>
      </c>
      <c r="B12" s="26" t="s">
        <v>226</v>
      </c>
      <c r="C12" s="14" t="s">
        <v>227</v>
      </c>
    </row>
    <row r="13" spans="1:14">
      <c r="A13" s="13">
        <v>12</v>
      </c>
      <c r="B13" s="26" t="s">
        <v>228</v>
      </c>
      <c r="C13" s="14" t="s">
        <v>229</v>
      </c>
    </row>
    <row r="14" spans="1:14">
      <c r="A14" s="13">
        <v>13</v>
      </c>
      <c r="B14" s="26" t="s">
        <v>230</v>
      </c>
      <c r="C14" s="14" t="s">
        <v>231</v>
      </c>
    </row>
    <row r="15" spans="1:14">
      <c r="A15" s="13">
        <v>14</v>
      </c>
      <c r="B15" s="26" t="s">
        <v>232</v>
      </c>
      <c r="C15" s="11" t="s">
        <v>233</v>
      </c>
    </row>
    <row r="16" spans="1:14">
      <c r="A16" s="13">
        <v>15</v>
      </c>
      <c r="B16" s="26" t="s">
        <v>234</v>
      </c>
      <c r="C16" s="14" t="s">
        <v>235</v>
      </c>
    </row>
    <row r="17" spans="1:3">
      <c r="A17" s="13">
        <v>16</v>
      </c>
      <c r="B17" s="26" t="s">
        <v>236</v>
      </c>
      <c r="C17" s="14" t="s">
        <v>237</v>
      </c>
    </row>
    <row r="18" spans="1:3">
      <c r="A18" s="13">
        <v>17</v>
      </c>
      <c r="B18" s="26" t="s">
        <v>238</v>
      </c>
      <c r="C18" s="11" t="s">
        <v>239</v>
      </c>
    </row>
    <row r="19" spans="1:3">
      <c r="A19" s="13">
        <v>18</v>
      </c>
      <c r="B19" s="26" t="s">
        <v>240</v>
      </c>
      <c r="C19" s="14" t="s">
        <v>241</v>
      </c>
    </row>
    <row r="20" spans="1:3">
      <c r="A20" s="13">
        <v>19</v>
      </c>
      <c r="B20" s="26" t="s">
        <v>242</v>
      </c>
      <c r="C20" s="14" t="s">
        <v>243</v>
      </c>
    </row>
    <row r="21" spans="1:3">
      <c r="A21" s="13">
        <v>20</v>
      </c>
      <c r="B21" s="26" t="s">
        <v>244</v>
      </c>
      <c r="C21" s="14" t="s">
        <v>245</v>
      </c>
    </row>
    <row r="22" spans="1:3">
      <c r="A22" s="13">
        <v>21</v>
      </c>
      <c r="B22" s="26" t="s">
        <v>246</v>
      </c>
      <c r="C22" s="14" t="s">
        <v>247</v>
      </c>
    </row>
    <row r="23" spans="1:3" ht="31">
      <c r="A23" s="13">
        <v>22</v>
      </c>
      <c r="B23" s="26" t="s">
        <v>248</v>
      </c>
      <c r="C23" s="11" t="s">
        <v>249</v>
      </c>
    </row>
    <row r="24" spans="1:3" ht="31">
      <c r="A24" s="13">
        <v>23</v>
      </c>
      <c r="B24" s="26" t="s">
        <v>250</v>
      </c>
      <c r="C24" s="11" t="s">
        <v>251</v>
      </c>
    </row>
    <row r="25" spans="1:3" ht="31">
      <c r="A25" s="13">
        <v>24</v>
      </c>
      <c r="B25" s="26" t="s">
        <v>252</v>
      </c>
      <c r="C25" s="11" t="s">
        <v>253</v>
      </c>
    </row>
    <row r="26" spans="1:3">
      <c r="A26" s="13">
        <v>25</v>
      </c>
      <c r="B26" s="25" t="s">
        <v>254</v>
      </c>
      <c r="C26" s="12" t="s">
        <v>15</v>
      </c>
    </row>
    <row r="27" spans="1:3">
      <c r="A27" s="13">
        <v>26</v>
      </c>
      <c r="B27" s="25" t="s">
        <v>254</v>
      </c>
      <c r="C27" s="10" t="s">
        <v>211</v>
      </c>
    </row>
    <row r="28" spans="1:3">
      <c r="A28" s="13">
        <v>27</v>
      </c>
      <c r="B28" s="26" t="s">
        <v>255</v>
      </c>
      <c r="C28" s="11" t="s">
        <v>256</v>
      </c>
    </row>
    <row r="29" spans="1:3" ht="31">
      <c r="A29" s="13">
        <v>28</v>
      </c>
      <c r="B29" s="26" t="s">
        <v>257</v>
      </c>
      <c r="C29" s="11" t="s">
        <v>258</v>
      </c>
    </row>
    <row r="30" spans="1:3">
      <c r="A30" s="13">
        <v>29</v>
      </c>
      <c r="B30" s="25">
        <v>101.4</v>
      </c>
      <c r="C30" s="12" t="s">
        <v>259</v>
      </c>
    </row>
    <row r="31" spans="1:3">
      <c r="A31" s="13">
        <v>30</v>
      </c>
      <c r="B31" s="25">
        <v>101.4</v>
      </c>
      <c r="C31" s="12" t="s">
        <v>211</v>
      </c>
    </row>
    <row r="32" spans="1:3" ht="31">
      <c r="A32" s="13">
        <v>31</v>
      </c>
      <c r="B32" s="27" t="s">
        <v>260</v>
      </c>
      <c r="C32" s="11" t="s">
        <v>261</v>
      </c>
    </row>
    <row r="33" spans="1:3">
      <c r="A33" s="13">
        <v>32</v>
      </c>
      <c r="B33" s="25" t="s">
        <v>262</v>
      </c>
      <c r="C33" s="12" t="s">
        <v>19</v>
      </c>
    </row>
    <row r="34" spans="1:3">
      <c r="A34" s="13">
        <v>33</v>
      </c>
      <c r="B34" s="25" t="s">
        <v>262</v>
      </c>
      <c r="C34" s="12" t="s">
        <v>211</v>
      </c>
    </row>
    <row r="35" spans="1:3">
      <c r="A35" s="13">
        <v>34</v>
      </c>
      <c r="B35" s="26" t="s">
        <v>263</v>
      </c>
      <c r="C35" s="11" t="s">
        <v>264</v>
      </c>
    </row>
    <row r="36" spans="1:3" ht="31">
      <c r="A36" s="13">
        <v>35</v>
      </c>
      <c r="B36" s="26" t="s">
        <v>265</v>
      </c>
      <c r="C36" s="11" t="s">
        <v>266</v>
      </c>
    </row>
    <row r="37" spans="1:3">
      <c r="A37" s="13">
        <v>36</v>
      </c>
      <c r="B37" s="26" t="s">
        <v>267</v>
      </c>
      <c r="C37" s="14" t="s">
        <v>268</v>
      </c>
    </row>
    <row r="38" spans="1:3">
      <c r="A38" s="13">
        <v>37</v>
      </c>
      <c r="B38" s="26" t="s">
        <v>269</v>
      </c>
      <c r="C38" s="14" t="s">
        <v>270</v>
      </c>
    </row>
    <row r="39" spans="1:3">
      <c r="A39" s="13">
        <v>38</v>
      </c>
      <c r="B39" s="26" t="s">
        <v>271</v>
      </c>
      <c r="C39" s="14" t="s">
        <v>272</v>
      </c>
    </row>
    <row r="40" spans="1:3">
      <c r="A40" s="13">
        <v>39</v>
      </c>
      <c r="B40" s="26" t="s">
        <v>273</v>
      </c>
      <c r="C40" s="14" t="s">
        <v>274</v>
      </c>
    </row>
    <row r="41" spans="1:3" ht="31">
      <c r="A41" s="13">
        <v>40</v>
      </c>
      <c r="B41" s="26" t="s">
        <v>275</v>
      </c>
      <c r="C41" s="14" t="s">
        <v>276</v>
      </c>
    </row>
    <row r="42" spans="1:3">
      <c r="A42" s="13">
        <v>41</v>
      </c>
      <c r="B42" s="26" t="s">
        <v>277</v>
      </c>
      <c r="C42" s="11" t="s">
        <v>278</v>
      </c>
    </row>
    <row r="43" spans="1:3" ht="46.5">
      <c r="A43" s="13">
        <v>42</v>
      </c>
      <c r="B43" s="26" t="s">
        <v>279</v>
      </c>
      <c r="C43" s="11" t="s">
        <v>280</v>
      </c>
    </row>
    <row r="44" spans="1:3">
      <c r="A44" s="13">
        <v>43</v>
      </c>
      <c r="B44" s="25" t="s">
        <v>281</v>
      </c>
      <c r="C44" s="12" t="s">
        <v>21</v>
      </c>
    </row>
    <row r="45" spans="1:3">
      <c r="A45" s="13">
        <v>44</v>
      </c>
      <c r="B45" s="25" t="s">
        <v>281</v>
      </c>
      <c r="C45" s="12" t="s">
        <v>211</v>
      </c>
    </row>
    <row r="46" spans="1:3" ht="31">
      <c r="A46" s="13">
        <v>45</v>
      </c>
      <c r="B46" s="26" t="s">
        <v>282</v>
      </c>
      <c r="C46" s="11" t="s">
        <v>283</v>
      </c>
    </row>
    <row r="47" spans="1:3" ht="31">
      <c r="A47" s="13">
        <v>46</v>
      </c>
      <c r="B47" s="26" t="s">
        <v>284</v>
      </c>
      <c r="C47" s="14" t="s">
        <v>285</v>
      </c>
    </row>
    <row r="48" spans="1:3" ht="31">
      <c r="A48" s="13">
        <v>47</v>
      </c>
      <c r="B48" s="26" t="s">
        <v>286</v>
      </c>
      <c r="C48" s="14" t="s">
        <v>287</v>
      </c>
    </row>
    <row r="49" spans="1:3" ht="31">
      <c r="A49" s="13">
        <v>48</v>
      </c>
      <c r="B49" s="26" t="s">
        <v>288</v>
      </c>
      <c r="C49" s="11" t="s">
        <v>289</v>
      </c>
    </row>
    <row r="50" spans="1:3">
      <c r="A50" s="13">
        <v>49</v>
      </c>
      <c r="B50" s="26" t="s">
        <v>290</v>
      </c>
      <c r="C50" s="14" t="s">
        <v>291</v>
      </c>
    </row>
    <row r="51" spans="1:3">
      <c r="A51" s="13">
        <v>50</v>
      </c>
      <c r="B51" s="26" t="s">
        <v>292</v>
      </c>
      <c r="C51" s="14" t="s">
        <v>293</v>
      </c>
    </row>
    <row r="52" spans="1:3" ht="31">
      <c r="A52" s="13">
        <v>51</v>
      </c>
      <c r="B52" s="26" t="s">
        <v>294</v>
      </c>
      <c r="C52" s="11" t="s">
        <v>295</v>
      </c>
    </row>
    <row r="53" spans="1:3" ht="31">
      <c r="A53" s="13">
        <v>52</v>
      </c>
      <c r="B53" s="26" t="s">
        <v>296</v>
      </c>
      <c r="C53" s="11" t="s">
        <v>297</v>
      </c>
    </row>
    <row r="54" spans="1:3" ht="31">
      <c r="A54" s="13">
        <v>53</v>
      </c>
      <c r="B54" s="26" t="s">
        <v>298</v>
      </c>
      <c r="C54" s="11" t="s">
        <v>299</v>
      </c>
    </row>
    <row r="55" spans="1:3" ht="31">
      <c r="A55" s="13">
        <v>54</v>
      </c>
      <c r="B55" s="26" t="s">
        <v>300</v>
      </c>
      <c r="C55" s="11" t="s">
        <v>301</v>
      </c>
    </row>
    <row r="56" spans="1:3">
      <c r="A56" s="13">
        <v>55</v>
      </c>
      <c r="B56" s="25" t="s">
        <v>302</v>
      </c>
      <c r="C56" s="12" t="s">
        <v>23</v>
      </c>
    </row>
    <row r="57" spans="1:3">
      <c r="A57" s="13">
        <v>56</v>
      </c>
      <c r="B57" s="25" t="s">
        <v>302</v>
      </c>
      <c r="C57" s="12" t="s">
        <v>211</v>
      </c>
    </row>
    <row r="58" spans="1:3" ht="31">
      <c r="A58" s="13">
        <v>57</v>
      </c>
      <c r="B58" s="26" t="s">
        <v>303</v>
      </c>
      <c r="C58" s="11" t="s">
        <v>304</v>
      </c>
    </row>
    <row r="59" spans="1:3">
      <c r="A59" s="13">
        <v>58</v>
      </c>
      <c r="B59" s="26" t="s">
        <v>305</v>
      </c>
      <c r="C59" s="14" t="s">
        <v>306</v>
      </c>
    </row>
    <row r="60" spans="1:3">
      <c r="A60" s="13">
        <v>59</v>
      </c>
      <c r="B60" s="26" t="s">
        <v>307</v>
      </c>
      <c r="C60" s="14" t="s">
        <v>308</v>
      </c>
    </row>
    <row r="61" spans="1:3">
      <c r="A61" s="13">
        <v>60</v>
      </c>
      <c r="B61" s="26" t="s">
        <v>309</v>
      </c>
      <c r="C61" s="14" t="s">
        <v>310</v>
      </c>
    </row>
    <row r="62" spans="1:3" ht="31">
      <c r="A62" s="13">
        <v>61</v>
      </c>
      <c r="B62" s="26" t="s">
        <v>311</v>
      </c>
      <c r="C62" s="11" t="s">
        <v>312</v>
      </c>
    </row>
    <row r="63" spans="1:3">
      <c r="A63" s="13">
        <v>62</v>
      </c>
      <c r="B63" s="25" t="s">
        <v>313</v>
      </c>
      <c r="C63" s="12" t="s">
        <v>26</v>
      </c>
    </row>
    <row r="64" spans="1:3">
      <c r="A64" s="13">
        <v>63</v>
      </c>
      <c r="B64" s="25" t="s">
        <v>313</v>
      </c>
      <c r="C64" s="12" t="s">
        <v>211</v>
      </c>
    </row>
    <row r="65" spans="1:3" ht="31">
      <c r="A65" s="13">
        <v>64</v>
      </c>
      <c r="B65" s="26" t="s">
        <v>314</v>
      </c>
      <c r="C65" s="11" t="s">
        <v>315</v>
      </c>
    </row>
    <row r="66" spans="1:3" ht="31">
      <c r="A66" s="13">
        <v>65</v>
      </c>
      <c r="B66" s="26" t="s">
        <v>316</v>
      </c>
      <c r="C66" s="11" t="s">
        <v>317</v>
      </c>
    </row>
    <row r="67" spans="1:3">
      <c r="A67" s="13">
        <v>66</v>
      </c>
      <c r="B67" s="25" t="s">
        <v>318</v>
      </c>
      <c r="C67" s="12" t="s">
        <v>319</v>
      </c>
    </row>
    <row r="68" spans="1:3">
      <c r="A68" s="13">
        <v>67</v>
      </c>
      <c r="B68" s="25"/>
      <c r="C68" s="12" t="s">
        <v>320</v>
      </c>
    </row>
    <row r="69" spans="1:3" ht="46.5">
      <c r="A69" s="13">
        <v>68</v>
      </c>
      <c r="B69" s="26" t="s">
        <v>321</v>
      </c>
      <c r="C69" s="11" t="s">
        <v>322</v>
      </c>
    </row>
    <row r="70" spans="1:3" ht="31">
      <c r="A70" s="13">
        <v>69</v>
      </c>
      <c r="B70" s="26" t="s">
        <v>323</v>
      </c>
      <c r="C70" s="11" t="s">
        <v>324</v>
      </c>
    </row>
    <row r="71" spans="1:3">
      <c r="A71" s="13">
        <v>70</v>
      </c>
      <c r="B71" s="26" t="s">
        <v>325</v>
      </c>
      <c r="C71" s="11" t="s">
        <v>326</v>
      </c>
    </row>
    <row r="72" spans="1:3">
      <c r="A72" s="13">
        <v>71</v>
      </c>
      <c r="B72" s="26" t="s">
        <v>327</v>
      </c>
      <c r="C72" s="11" t="s">
        <v>328</v>
      </c>
    </row>
    <row r="73" spans="1:3">
      <c r="A73" s="13">
        <v>72</v>
      </c>
      <c r="B73" s="26" t="s">
        <v>329</v>
      </c>
      <c r="C73" s="11" t="s">
        <v>330</v>
      </c>
    </row>
    <row r="74" spans="1:3" ht="31">
      <c r="A74" s="13">
        <v>73</v>
      </c>
      <c r="B74" s="26" t="s">
        <v>331</v>
      </c>
      <c r="C74" s="11" t="s">
        <v>332</v>
      </c>
    </row>
    <row r="75" spans="1:3">
      <c r="A75" s="13">
        <v>74</v>
      </c>
      <c r="B75" s="26" t="s">
        <v>333</v>
      </c>
      <c r="C75" s="11" t="s">
        <v>334</v>
      </c>
    </row>
    <row r="76" spans="1:3">
      <c r="A76" s="13">
        <v>75</v>
      </c>
      <c r="B76" s="26" t="s">
        <v>335</v>
      </c>
      <c r="C76" s="11" t="s">
        <v>336</v>
      </c>
    </row>
    <row r="77" spans="1:3">
      <c r="A77" s="13">
        <v>76</v>
      </c>
      <c r="B77" s="26" t="s">
        <v>337</v>
      </c>
      <c r="C77" s="11" t="s">
        <v>338</v>
      </c>
    </row>
    <row r="78" spans="1:3">
      <c r="A78" s="13">
        <v>77</v>
      </c>
      <c r="B78" s="26" t="s">
        <v>339</v>
      </c>
      <c r="C78" s="11" t="s">
        <v>340</v>
      </c>
    </row>
    <row r="79" spans="1:3">
      <c r="A79" s="13">
        <v>78</v>
      </c>
      <c r="B79" s="26" t="s">
        <v>341</v>
      </c>
      <c r="C79" s="11" t="s">
        <v>342</v>
      </c>
    </row>
    <row r="80" spans="1:3" ht="31">
      <c r="A80" s="13">
        <v>79</v>
      </c>
      <c r="B80" s="26" t="s">
        <v>343</v>
      </c>
      <c r="C80" s="11" t="s">
        <v>344</v>
      </c>
    </row>
    <row r="81" spans="1:3" ht="31">
      <c r="A81" s="13">
        <v>80</v>
      </c>
      <c r="B81" s="26" t="s">
        <v>345</v>
      </c>
      <c r="C81" s="11" t="s">
        <v>346</v>
      </c>
    </row>
  </sheetData>
  <phoneticPr fontId="16" type="noConversion"/>
  <conditionalFormatting sqref="G1">
    <cfRule type="containsText" dxfId="44" priority="1" operator="containsText" text="No alignment">
      <formula>NOT(ISERROR(SEARCH("No alignment",G1)))</formula>
    </cfRule>
  </conditionalFormatting>
  <dataValidations count="2">
    <dataValidation allowBlank="1" showInputMessage="1" showErrorMessage="1" sqref="G1" xr:uid="{80C8ADA5-F2D1-410F-8E67-6D8BD4B53BE9}"/>
    <dataValidation type="list" allowBlank="1" showInputMessage="1" showErrorMessage="1" sqref="G2:G81" xr:uid="{512B76A7-F629-4369-90CE-178B86B0DF4C}">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928E-9D14-4DCE-B757-9C17A868C7AF}">
  <sheetPr>
    <tabColor rgb="FF92D050"/>
  </sheetPr>
  <dimension ref="A2:S99"/>
  <sheetViews>
    <sheetView workbookViewId="0"/>
  </sheetViews>
  <sheetFormatPr defaultColWidth="8.765625" defaultRowHeight="10"/>
  <cols>
    <col min="1" max="3" width="7.4609375" style="89" customWidth="1"/>
    <col min="4" max="4" width="50.765625" style="110" customWidth="1"/>
    <col min="5" max="5" width="17.4609375" style="111" customWidth="1"/>
    <col min="6" max="6" width="17.4609375" style="89" customWidth="1"/>
    <col min="7" max="7" width="17.4609375" style="111" customWidth="1"/>
    <col min="8" max="8" width="50.765625" style="112" customWidth="1"/>
    <col min="9" max="9" width="31.07421875" style="33" customWidth="1"/>
    <col min="10" max="10" width="24.4609375" style="33" customWidth="1"/>
    <col min="11" max="11" width="17.765625" style="33" customWidth="1"/>
    <col min="12" max="14" width="8.765625" style="33"/>
    <col min="15" max="15" width="25.4609375" style="33" customWidth="1"/>
    <col min="16" max="16" width="21.765625" style="33" customWidth="1"/>
    <col min="17" max="18" width="8.765625" style="33"/>
    <col min="19" max="19" width="17.765625" style="33" customWidth="1"/>
    <col min="20" max="16384" width="8.765625" style="33"/>
  </cols>
  <sheetData>
    <row r="2" spans="1:19" ht="15.65" customHeight="1">
      <c r="A2" s="570" t="s">
        <v>347</v>
      </c>
      <c r="B2" s="571"/>
      <c r="C2" s="572"/>
      <c r="D2" s="573" t="s">
        <v>348</v>
      </c>
      <c r="E2" s="568" t="s">
        <v>349</v>
      </c>
      <c r="F2" s="568" t="s">
        <v>350</v>
      </c>
      <c r="G2" s="568" t="s">
        <v>351</v>
      </c>
      <c r="H2" s="568" t="s">
        <v>352</v>
      </c>
    </row>
    <row r="3" spans="1:19" ht="27.65" customHeight="1">
      <c r="A3" s="34" t="s">
        <v>353</v>
      </c>
      <c r="B3" s="34" t="s">
        <v>354</v>
      </c>
      <c r="C3" s="34" t="s">
        <v>355</v>
      </c>
      <c r="D3" s="574"/>
      <c r="E3" s="569"/>
      <c r="F3" s="569"/>
      <c r="G3" s="569"/>
      <c r="H3" s="569"/>
      <c r="I3" s="114" t="s">
        <v>356</v>
      </c>
      <c r="J3" s="115" t="s">
        <v>199</v>
      </c>
      <c r="K3" s="114" t="s">
        <v>200</v>
      </c>
      <c r="L3" s="114" t="s">
        <v>201</v>
      </c>
      <c r="M3" s="116" t="s">
        <v>202</v>
      </c>
      <c r="N3" s="117" t="s">
        <v>203</v>
      </c>
      <c r="O3" s="118" t="s">
        <v>204</v>
      </c>
      <c r="P3" s="118" t="s">
        <v>205</v>
      </c>
      <c r="Q3" s="119" t="s">
        <v>206</v>
      </c>
      <c r="R3" s="119" t="s">
        <v>207</v>
      </c>
      <c r="S3" s="120" t="s">
        <v>208</v>
      </c>
    </row>
    <row r="4" spans="1:19" ht="35.9" customHeight="1">
      <c r="A4" s="39" t="s">
        <v>357</v>
      </c>
      <c r="B4" s="52" t="s">
        <v>358</v>
      </c>
      <c r="C4" s="39"/>
      <c r="D4" s="48" t="s">
        <v>359</v>
      </c>
      <c r="E4" s="39" t="s">
        <v>360</v>
      </c>
      <c r="F4" s="39"/>
      <c r="G4" s="42" t="s">
        <v>361</v>
      </c>
      <c r="H4" s="43"/>
    </row>
    <row r="5" spans="1:19" ht="22.5" customHeight="1">
      <c r="A5" s="39" t="s">
        <v>357</v>
      </c>
      <c r="B5" s="52" t="s">
        <v>362</v>
      </c>
      <c r="C5" s="39"/>
      <c r="D5" s="66" t="s">
        <v>363</v>
      </c>
      <c r="E5" s="39" t="s">
        <v>360</v>
      </c>
      <c r="F5" s="39"/>
      <c r="G5" s="42" t="s">
        <v>361</v>
      </c>
      <c r="H5" s="43"/>
    </row>
    <row r="6" spans="1:19" ht="22.5" customHeight="1">
      <c r="A6" s="39" t="s">
        <v>357</v>
      </c>
      <c r="B6" s="52" t="s">
        <v>364</v>
      </c>
      <c r="C6" s="39"/>
      <c r="D6" s="66" t="s">
        <v>365</v>
      </c>
      <c r="E6" s="39" t="s">
        <v>360</v>
      </c>
      <c r="F6" s="39"/>
      <c r="G6" s="42" t="s">
        <v>361</v>
      </c>
      <c r="H6" s="43"/>
    </row>
    <row r="7" spans="1:19" ht="22.5" customHeight="1">
      <c r="A7" s="39" t="s">
        <v>357</v>
      </c>
      <c r="B7" s="52" t="s">
        <v>364</v>
      </c>
      <c r="C7" s="39"/>
      <c r="D7" s="48" t="s">
        <v>366</v>
      </c>
      <c r="E7" s="39" t="s">
        <v>367</v>
      </c>
      <c r="F7" s="42" t="s">
        <v>368</v>
      </c>
      <c r="G7" s="42" t="s">
        <v>361</v>
      </c>
      <c r="H7" s="43" t="s">
        <v>369</v>
      </c>
    </row>
    <row r="8" spans="1:19" ht="22.5" customHeight="1">
      <c r="A8" s="39" t="s">
        <v>357</v>
      </c>
      <c r="B8" s="52" t="s">
        <v>364</v>
      </c>
      <c r="C8" s="39"/>
      <c r="D8" s="66" t="s">
        <v>370</v>
      </c>
      <c r="E8" s="41" t="s">
        <v>371</v>
      </c>
      <c r="F8" s="39"/>
      <c r="G8" s="42" t="s">
        <v>361</v>
      </c>
      <c r="H8" s="43"/>
    </row>
    <row r="9" spans="1:19" ht="22.5" customHeight="1">
      <c r="A9" s="39" t="s">
        <v>357</v>
      </c>
      <c r="B9" s="52" t="s">
        <v>364</v>
      </c>
      <c r="C9" s="39"/>
      <c r="D9" s="66" t="s">
        <v>372</v>
      </c>
      <c r="E9" s="41" t="s">
        <v>371</v>
      </c>
      <c r="F9" s="39"/>
      <c r="G9" s="42" t="s">
        <v>361</v>
      </c>
      <c r="H9" s="43"/>
    </row>
    <row r="10" spans="1:19" ht="22.5" customHeight="1">
      <c r="A10" s="39" t="s">
        <v>357</v>
      </c>
      <c r="B10" s="52" t="s">
        <v>364</v>
      </c>
      <c r="C10" s="39"/>
      <c r="D10" s="66" t="s">
        <v>373</v>
      </c>
      <c r="E10" s="39" t="s">
        <v>360</v>
      </c>
      <c r="F10" s="39"/>
      <c r="G10" s="42" t="s">
        <v>361</v>
      </c>
      <c r="H10" s="43"/>
    </row>
    <row r="11" spans="1:19" ht="22.5" customHeight="1">
      <c r="A11" s="67" t="s">
        <v>218</v>
      </c>
      <c r="B11" s="65" t="s">
        <v>358</v>
      </c>
      <c r="C11" s="65" t="s">
        <v>374</v>
      </c>
      <c r="D11" s="66" t="s">
        <v>375</v>
      </c>
      <c r="E11" s="55" t="s">
        <v>360</v>
      </c>
      <c r="F11" s="39"/>
      <c r="G11" s="42" t="s">
        <v>361</v>
      </c>
      <c r="H11" s="43"/>
    </row>
    <row r="12" spans="1:19" ht="22.5" customHeight="1">
      <c r="A12" s="67" t="s">
        <v>218</v>
      </c>
      <c r="B12" s="65" t="s">
        <v>358</v>
      </c>
      <c r="C12" s="65" t="s">
        <v>376</v>
      </c>
      <c r="D12" s="66" t="s">
        <v>377</v>
      </c>
      <c r="E12" s="55" t="s">
        <v>360</v>
      </c>
      <c r="F12" s="39"/>
      <c r="G12" s="42" t="s">
        <v>361</v>
      </c>
      <c r="H12" s="43"/>
    </row>
    <row r="13" spans="1:19" ht="22.5" customHeight="1">
      <c r="A13" s="67" t="s">
        <v>218</v>
      </c>
      <c r="B13" s="65" t="s">
        <v>358</v>
      </c>
      <c r="C13" s="65" t="s">
        <v>378</v>
      </c>
      <c r="D13" s="66" t="s">
        <v>379</v>
      </c>
      <c r="E13" s="55" t="s">
        <v>360</v>
      </c>
      <c r="F13" s="39"/>
      <c r="G13" s="42" t="s">
        <v>361</v>
      </c>
      <c r="H13" s="43"/>
    </row>
    <row r="14" spans="1:19" ht="22.5" customHeight="1">
      <c r="A14" s="67" t="s">
        <v>218</v>
      </c>
      <c r="B14" s="65" t="s">
        <v>358</v>
      </c>
      <c r="C14" s="65" t="s">
        <v>378</v>
      </c>
      <c r="D14" s="66" t="s">
        <v>380</v>
      </c>
      <c r="E14" s="55" t="s">
        <v>360</v>
      </c>
      <c r="F14" s="39"/>
      <c r="G14" s="42" t="s">
        <v>361</v>
      </c>
      <c r="H14" s="43"/>
    </row>
    <row r="15" spans="1:19" ht="22.5" customHeight="1">
      <c r="A15" s="67" t="s">
        <v>218</v>
      </c>
      <c r="B15" s="65" t="s">
        <v>358</v>
      </c>
      <c r="C15" s="65" t="s">
        <v>378</v>
      </c>
      <c r="D15" s="66" t="s">
        <v>381</v>
      </c>
      <c r="E15" s="55" t="s">
        <v>360</v>
      </c>
      <c r="F15" s="39"/>
      <c r="G15" s="42" t="s">
        <v>361</v>
      </c>
      <c r="H15" s="43"/>
    </row>
    <row r="16" spans="1:19" ht="22.5" customHeight="1">
      <c r="A16" s="67" t="s">
        <v>218</v>
      </c>
      <c r="B16" s="65" t="s">
        <v>358</v>
      </c>
      <c r="C16" s="65" t="s">
        <v>382</v>
      </c>
      <c r="D16" s="66" t="s">
        <v>383</v>
      </c>
      <c r="E16" s="55" t="s">
        <v>360</v>
      </c>
      <c r="F16" s="39"/>
      <c r="G16" s="42" t="s">
        <v>361</v>
      </c>
      <c r="H16" s="43"/>
    </row>
    <row r="17" spans="1:8" ht="22.5" customHeight="1">
      <c r="A17" s="67" t="s">
        <v>218</v>
      </c>
      <c r="B17" s="65" t="s">
        <v>358</v>
      </c>
      <c r="C17" s="65" t="s">
        <v>384</v>
      </c>
      <c r="D17" s="66" t="s">
        <v>385</v>
      </c>
      <c r="E17" s="55" t="s">
        <v>360</v>
      </c>
      <c r="F17" s="39"/>
      <c r="G17" s="42" t="s">
        <v>361</v>
      </c>
      <c r="H17" s="43"/>
    </row>
    <row r="18" spans="1:8" ht="22.5" customHeight="1">
      <c r="A18" s="67" t="s">
        <v>218</v>
      </c>
      <c r="B18" s="65" t="s">
        <v>362</v>
      </c>
      <c r="C18" s="65"/>
      <c r="D18" s="66" t="s">
        <v>386</v>
      </c>
      <c r="E18" s="55" t="s">
        <v>387</v>
      </c>
      <c r="F18" s="39"/>
      <c r="G18" s="42" t="s">
        <v>361</v>
      </c>
      <c r="H18" s="43" t="s">
        <v>388</v>
      </c>
    </row>
    <row r="19" spans="1:8" ht="22.5" customHeight="1">
      <c r="A19" s="67" t="s">
        <v>218</v>
      </c>
      <c r="B19" s="65" t="s">
        <v>362</v>
      </c>
      <c r="C19" s="65" t="s">
        <v>374</v>
      </c>
      <c r="D19" s="66" t="s">
        <v>389</v>
      </c>
      <c r="E19" s="55" t="s">
        <v>390</v>
      </c>
      <c r="F19" s="39"/>
      <c r="G19" s="55" t="s">
        <v>391</v>
      </c>
      <c r="H19" s="43" t="s">
        <v>392</v>
      </c>
    </row>
    <row r="20" spans="1:8" ht="22.5" customHeight="1">
      <c r="A20" s="67" t="s">
        <v>218</v>
      </c>
      <c r="B20" s="65" t="s">
        <v>362</v>
      </c>
      <c r="C20" s="65" t="s">
        <v>376</v>
      </c>
      <c r="D20" s="66" t="s">
        <v>393</v>
      </c>
      <c r="E20" s="55" t="s">
        <v>390</v>
      </c>
      <c r="F20" s="39"/>
      <c r="G20" s="55" t="s">
        <v>391</v>
      </c>
      <c r="H20" s="43" t="s">
        <v>392</v>
      </c>
    </row>
    <row r="21" spans="1:8" ht="22.5" customHeight="1">
      <c r="A21" s="67" t="s">
        <v>218</v>
      </c>
      <c r="B21" s="65" t="s">
        <v>364</v>
      </c>
      <c r="C21" s="65"/>
      <c r="D21" s="66" t="s">
        <v>394</v>
      </c>
      <c r="E21" s="55" t="s">
        <v>387</v>
      </c>
      <c r="F21" s="39"/>
      <c r="G21" s="42" t="s">
        <v>361</v>
      </c>
      <c r="H21" s="43" t="s">
        <v>395</v>
      </c>
    </row>
    <row r="22" spans="1:8" ht="22.5" customHeight="1">
      <c r="A22" s="67" t="s">
        <v>218</v>
      </c>
      <c r="B22" s="65" t="s">
        <v>364</v>
      </c>
      <c r="C22" s="65" t="s">
        <v>374</v>
      </c>
      <c r="D22" s="66" t="s">
        <v>396</v>
      </c>
      <c r="E22" s="55" t="s">
        <v>360</v>
      </c>
      <c r="F22" s="39"/>
      <c r="G22" s="42" t="s">
        <v>361</v>
      </c>
      <c r="H22" s="43" t="s">
        <v>397</v>
      </c>
    </row>
    <row r="23" spans="1:8" ht="22.5" customHeight="1">
      <c r="A23" s="67" t="s">
        <v>218</v>
      </c>
      <c r="B23" s="65" t="s">
        <v>364</v>
      </c>
      <c r="C23" s="65" t="s">
        <v>376</v>
      </c>
      <c r="D23" s="66" t="s">
        <v>398</v>
      </c>
      <c r="E23" s="55" t="s">
        <v>399</v>
      </c>
      <c r="F23" s="39"/>
      <c r="G23" s="42" t="s">
        <v>361</v>
      </c>
      <c r="H23" s="43" t="s">
        <v>397</v>
      </c>
    </row>
    <row r="24" spans="1:8" ht="22.5" customHeight="1">
      <c r="A24" s="67" t="s">
        <v>218</v>
      </c>
      <c r="B24" s="65" t="s">
        <v>364</v>
      </c>
      <c r="C24" s="65" t="s">
        <v>378</v>
      </c>
      <c r="D24" s="66" t="s">
        <v>400</v>
      </c>
      <c r="E24" s="55" t="s">
        <v>367</v>
      </c>
      <c r="F24" s="42" t="s">
        <v>368</v>
      </c>
      <c r="G24" s="42" t="s">
        <v>361</v>
      </c>
      <c r="H24" s="43" t="s">
        <v>401</v>
      </c>
    </row>
    <row r="25" spans="1:8" ht="22.5" customHeight="1">
      <c r="A25" s="67" t="s">
        <v>218</v>
      </c>
      <c r="B25" s="65" t="s">
        <v>364</v>
      </c>
      <c r="C25" s="65" t="s">
        <v>378</v>
      </c>
      <c r="D25" s="66" t="s">
        <v>402</v>
      </c>
      <c r="E25" s="55" t="s">
        <v>360</v>
      </c>
      <c r="F25" s="39"/>
      <c r="G25" s="42" t="s">
        <v>361</v>
      </c>
      <c r="H25" s="43" t="s">
        <v>397</v>
      </c>
    </row>
    <row r="26" spans="1:8" ht="22.5" customHeight="1">
      <c r="A26" s="67" t="s">
        <v>218</v>
      </c>
      <c r="B26" s="65" t="s">
        <v>364</v>
      </c>
      <c r="C26" s="65" t="s">
        <v>382</v>
      </c>
      <c r="D26" s="66" t="s">
        <v>403</v>
      </c>
      <c r="E26" s="55" t="s">
        <v>367</v>
      </c>
      <c r="F26" s="42" t="s">
        <v>368</v>
      </c>
      <c r="G26" s="42" t="s">
        <v>361</v>
      </c>
      <c r="H26" s="43" t="s">
        <v>401</v>
      </c>
    </row>
    <row r="27" spans="1:8" ht="22.5" customHeight="1">
      <c r="A27" s="67" t="s">
        <v>218</v>
      </c>
      <c r="B27" s="65" t="s">
        <v>364</v>
      </c>
      <c r="C27" s="65" t="s">
        <v>382</v>
      </c>
      <c r="D27" s="66" t="s">
        <v>404</v>
      </c>
      <c r="E27" s="55" t="s">
        <v>360</v>
      </c>
      <c r="F27" s="39"/>
      <c r="G27" s="42" t="s">
        <v>361</v>
      </c>
      <c r="H27" s="43" t="s">
        <v>397</v>
      </c>
    </row>
    <row r="28" spans="1:8" ht="22.5" customHeight="1">
      <c r="A28" s="67" t="s">
        <v>218</v>
      </c>
      <c r="B28" s="65" t="s">
        <v>405</v>
      </c>
      <c r="C28" s="67"/>
      <c r="D28" s="66" t="s">
        <v>406</v>
      </c>
      <c r="E28" s="55" t="s">
        <v>360</v>
      </c>
      <c r="F28" s="39"/>
      <c r="G28" s="42" t="s">
        <v>361</v>
      </c>
      <c r="H28" s="43"/>
    </row>
    <row r="29" spans="1:8" ht="22.5" customHeight="1">
      <c r="A29" s="67" t="s">
        <v>218</v>
      </c>
      <c r="B29" s="65" t="s">
        <v>405</v>
      </c>
      <c r="C29" s="67"/>
      <c r="D29" s="66" t="s">
        <v>407</v>
      </c>
      <c r="E29" s="55" t="s">
        <v>360</v>
      </c>
      <c r="F29" s="39"/>
      <c r="G29" s="42" t="s">
        <v>361</v>
      </c>
      <c r="H29" s="43"/>
    </row>
    <row r="30" spans="1:8" ht="36" customHeight="1">
      <c r="A30" s="67" t="s">
        <v>218</v>
      </c>
      <c r="B30" s="65" t="s">
        <v>408</v>
      </c>
      <c r="C30" s="67"/>
      <c r="D30" s="66" t="s">
        <v>409</v>
      </c>
      <c r="E30" s="55" t="s">
        <v>360</v>
      </c>
      <c r="F30" s="39"/>
      <c r="G30" s="42" t="s">
        <v>361</v>
      </c>
      <c r="H30" s="43"/>
    </row>
    <row r="31" spans="1:8" ht="35.9" customHeight="1">
      <c r="A31" s="67" t="s">
        <v>218</v>
      </c>
      <c r="B31" s="65" t="s">
        <v>410</v>
      </c>
      <c r="C31" s="67"/>
      <c r="D31" s="66" t="s">
        <v>411</v>
      </c>
      <c r="E31" s="55" t="s">
        <v>360</v>
      </c>
      <c r="F31" s="39"/>
      <c r="G31" s="42" t="s">
        <v>361</v>
      </c>
      <c r="H31" s="43"/>
    </row>
    <row r="32" spans="1:8" ht="22.5" customHeight="1">
      <c r="A32" s="39" t="s">
        <v>254</v>
      </c>
      <c r="B32" s="52" t="s">
        <v>358</v>
      </c>
      <c r="C32" s="39"/>
      <c r="D32" s="48" t="s">
        <v>412</v>
      </c>
      <c r="E32" s="39" t="s">
        <v>360</v>
      </c>
      <c r="F32" s="39"/>
      <c r="G32" s="42" t="s">
        <v>361</v>
      </c>
      <c r="H32" s="43"/>
    </row>
    <row r="33" spans="1:8" ht="35.9" customHeight="1">
      <c r="A33" s="39" t="s">
        <v>254</v>
      </c>
      <c r="B33" s="52" t="s">
        <v>362</v>
      </c>
      <c r="C33" s="39"/>
      <c r="D33" s="48" t="s">
        <v>413</v>
      </c>
      <c r="E33" s="39" t="s">
        <v>360</v>
      </c>
      <c r="F33" s="39"/>
      <c r="G33" s="42" t="s">
        <v>361</v>
      </c>
      <c r="H33" s="43"/>
    </row>
    <row r="34" spans="1:8" ht="35.9" customHeight="1">
      <c r="A34" s="39" t="s">
        <v>414</v>
      </c>
      <c r="B34" s="52" t="s">
        <v>358</v>
      </c>
      <c r="C34" s="39"/>
      <c r="D34" s="48" t="s">
        <v>415</v>
      </c>
      <c r="E34" s="39" t="s">
        <v>360</v>
      </c>
      <c r="F34" s="39"/>
      <c r="G34" s="42" t="s">
        <v>361</v>
      </c>
      <c r="H34" s="43"/>
    </row>
    <row r="35" spans="1:8" ht="22.5" customHeight="1">
      <c r="A35" s="39" t="s">
        <v>262</v>
      </c>
      <c r="B35" s="52" t="s">
        <v>358</v>
      </c>
      <c r="C35" s="39"/>
      <c r="D35" s="48" t="s">
        <v>416</v>
      </c>
      <c r="E35" s="41" t="s">
        <v>387</v>
      </c>
      <c r="F35" s="39"/>
      <c r="G35" s="42" t="s">
        <v>361</v>
      </c>
      <c r="H35" s="43" t="s">
        <v>417</v>
      </c>
    </row>
    <row r="36" spans="1:8" ht="22.5" customHeight="1">
      <c r="A36" s="39" t="s">
        <v>262</v>
      </c>
      <c r="B36" s="52" t="s">
        <v>358</v>
      </c>
      <c r="C36" s="39"/>
      <c r="D36" s="48" t="s">
        <v>418</v>
      </c>
      <c r="E36" s="41" t="s">
        <v>399</v>
      </c>
      <c r="F36" s="39"/>
      <c r="G36" s="42" t="s">
        <v>361</v>
      </c>
      <c r="H36" s="43" t="s">
        <v>419</v>
      </c>
    </row>
    <row r="37" spans="1:8" ht="22.5" customHeight="1">
      <c r="A37" s="39" t="s">
        <v>262</v>
      </c>
      <c r="B37" s="52" t="s">
        <v>358</v>
      </c>
      <c r="C37" s="39"/>
      <c r="D37" s="48" t="s">
        <v>420</v>
      </c>
      <c r="E37" s="41" t="s">
        <v>390</v>
      </c>
      <c r="F37" s="39"/>
      <c r="G37" s="41" t="s">
        <v>391</v>
      </c>
      <c r="H37" s="43" t="s">
        <v>392</v>
      </c>
    </row>
    <row r="38" spans="1:8" ht="22.5" customHeight="1">
      <c r="A38" s="39" t="s">
        <v>262</v>
      </c>
      <c r="B38" s="52" t="s">
        <v>362</v>
      </c>
      <c r="C38" s="39"/>
      <c r="D38" s="48" t="s">
        <v>421</v>
      </c>
      <c r="E38" s="41" t="s">
        <v>367</v>
      </c>
      <c r="F38" s="42" t="s">
        <v>368</v>
      </c>
      <c r="G38" s="42" t="s">
        <v>361</v>
      </c>
      <c r="H38" s="43" t="s">
        <v>422</v>
      </c>
    </row>
    <row r="39" spans="1:8" ht="33.75" customHeight="1">
      <c r="A39" s="39" t="s">
        <v>262</v>
      </c>
      <c r="B39" s="52" t="s">
        <v>362</v>
      </c>
      <c r="C39" s="39"/>
      <c r="D39" s="48" t="s">
        <v>423</v>
      </c>
      <c r="E39" s="41" t="s">
        <v>390</v>
      </c>
      <c r="F39" s="39"/>
      <c r="G39" s="41" t="s">
        <v>424</v>
      </c>
      <c r="H39" s="43" t="s">
        <v>425</v>
      </c>
    </row>
    <row r="40" spans="1:8" ht="157.5" customHeight="1">
      <c r="A40" s="39" t="s">
        <v>262</v>
      </c>
      <c r="B40" s="52" t="s">
        <v>362</v>
      </c>
      <c r="C40" s="39"/>
      <c r="D40" s="48" t="s">
        <v>426</v>
      </c>
      <c r="E40" s="41" t="s">
        <v>427</v>
      </c>
      <c r="F40" s="42" t="s">
        <v>428</v>
      </c>
      <c r="G40" s="42" t="s">
        <v>361</v>
      </c>
      <c r="H40" s="43" t="s">
        <v>429</v>
      </c>
    </row>
    <row r="41" spans="1:8" ht="22.5" customHeight="1">
      <c r="A41" s="39" t="s">
        <v>262</v>
      </c>
      <c r="B41" s="52" t="s">
        <v>364</v>
      </c>
      <c r="C41" s="39"/>
      <c r="D41" s="48" t="s">
        <v>430</v>
      </c>
      <c r="E41" s="41" t="s">
        <v>360</v>
      </c>
      <c r="F41" s="39"/>
      <c r="G41" s="42" t="s">
        <v>361</v>
      </c>
      <c r="H41" s="43" t="s">
        <v>419</v>
      </c>
    </row>
    <row r="42" spans="1:8" ht="22.5" customHeight="1">
      <c r="A42" s="39" t="s">
        <v>262</v>
      </c>
      <c r="B42" s="52" t="s">
        <v>405</v>
      </c>
      <c r="C42" s="39"/>
      <c r="D42" s="48" t="s">
        <v>431</v>
      </c>
      <c r="E42" s="39" t="s">
        <v>387</v>
      </c>
      <c r="F42" s="39"/>
      <c r="G42" s="42" t="s">
        <v>361</v>
      </c>
      <c r="H42" s="43" t="s">
        <v>432</v>
      </c>
    </row>
    <row r="43" spans="1:8" ht="22.5" customHeight="1">
      <c r="A43" s="39" t="s">
        <v>262</v>
      </c>
      <c r="B43" s="52" t="s">
        <v>405</v>
      </c>
      <c r="C43" s="39"/>
      <c r="D43" s="48" t="s">
        <v>433</v>
      </c>
      <c r="E43" s="41" t="s">
        <v>427</v>
      </c>
      <c r="F43" s="41" t="s">
        <v>434</v>
      </c>
      <c r="G43" s="42" t="s">
        <v>361</v>
      </c>
      <c r="H43" s="43" t="s">
        <v>435</v>
      </c>
    </row>
    <row r="44" spans="1:8" ht="22.5" customHeight="1">
      <c r="A44" s="39" t="s">
        <v>262</v>
      </c>
      <c r="B44" s="52" t="s">
        <v>405</v>
      </c>
      <c r="C44" s="39"/>
      <c r="D44" s="48" t="s">
        <v>436</v>
      </c>
      <c r="E44" s="39" t="s">
        <v>399</v>
      </c>
      <c r="F44" s="39"/>
      <c r="G44" s="42" t="s">
        <v>361</v>
      </c>
      <c r="H44" s="43"/>
    </row>
    <row r="45" spans="1:8" ht="22.5" customHeight="1">
      <c r="A45" s="39" t="s">
        <v>281</v>
      </c>
      <c r="B45" s="52" t="s">
        <v>358</v>
      </c>
      <c r="C45" s="39"/>
      <c r="D45" s="48" t="s">
        <v>437</v>
      </c>
      <c r="E45" s="41" t="s">
        <v>387</v>
      </c>
      <c r="F45" s="39"/>
      <c r="G45" s="42" t="s">
        <v>361</v>
      </c>
      <c r="H45" s="43" t="s">
        <v>438</v>
      </c>
    </row>
    <row r="46" spans="1:8" ht="78" customHeight="1">
      <c r="A46" s="39" t="s">
        <v>281</v>
      </c>
      <c r="B46" s="52"/>
      <c r="C46" s="39"/>
      <c r="D46" s="48" t="s">
        <v>439</v>
      </c>
      <c r="E46" s="41" t="s">
        <v>440</v>
      </c>
      <c r="F46" s="109" t="s">
        <v>441</v>
      </c>
      <c r="G46" s="42" t="s">
        <v>361</v>
      </c>
      <c r="H46" s="43" t="s">
        <v>442</v>
      </c>
    </row>
    <row r="47" spans="1:8" ht="22.5" customHeight="1">
      <c r="A47" s="39" t="s">
        <v>281</v>
      </c>
      <c r="B47" s="52" t="s">
        <v>358</v>
      </c>
      <c r="C47" s="39"/>
      <c r="D47" s="48" t="s">
        <v>443</v>
      </c>
      <c r="E47" s="41" t="s">
        <v>440</v>
      </c>
      <c r="F47" s="39"/>
      <c r="G47" s="42" t="s">
        <v>361</v>
      </c>
      <c r="H47" s="43" t="s">
        <v>444</v>
      </c>
    </row>
    <row r="48" spans="1:8" ht="22.5" customHeight="1">
      <c r="A48" s="39" t="s">
        <v>281</v>
      </c>
      <c r="B48" s="52" t="s">
        <v>358</v>
      </c>
      <c r="C48" s="52" t="s">
        <v>374</v>
      </c>
      <c r="D48" s="48" t="s">
        <v>445</v>
      </c>
      <c r="E48" s="41" t="s">
        <v>390</v>
      </c>
      <c r="F48" s="39"/>
      <c r="G48" s="41" t="s">
        <v>391</v>
      </c>
      <c r="H48" s="43" t="s">
        <v>446</v>
      </c>
    </row>
    <row r="49" spans="1:8" ht="22.5" customHeight="1">
      <c r="A49" s="39" t="s">
        <v>281</v>
      </c>
      <c r="B49" s="52" t="s">
        <v>358</v>
      </c>
      <c r="C49" s="52" t="s">
        <v>374</v>
      </c>
      <c r="D49" s="66" t="s">
        <v>447</v>
      </c>
      <c r="E49" s="41" t="s">
        <v>371</v>
      </c>
      <c r="F49" s="39"/>
      <c r="G49" s="42" t="s">
        <v>361</v>
      </c>
      <c r="H49" s="43" t="s">
        <v>448</v>
      </c>
    </row>
    <row r="50" spans="1:8" ht="22.5" customHeight="1">
      <c r="A50" s="39" t="s">
        <v>281</v>
      </c>
      <c r="B50" s="52" t="s">
        <v>358</v>
      </c>
      <c r="C50" s="52" t="s">
        <v>374</v>
      </c>
      <c r="D50" s="66" t="s">
        <v>449</v>
      </c>
      <c r="E50" s="41" t="s">
        <v>399</v>
      </c>
      <c r="F50" s="39"/>
      <c r="G50" s="42" t="s">
        <v>361</v>
      </c>
      <c r="H50" s="43" t="s">
        <v>448</v>
      </c>
    </row>
    <row r="51" spans="1:8" ht="22.5" customHeight="1">
      <c r="A51" s="39" t="s">
        <v>281</v>
      </c>
      <c r="B51" s="52" t="s">
        <v>358</v>
      </c>
      <c r="C51" s="52" t="s">
        <v>374</v>
      </c>
      <c r="D51" s="66" t="s">
        <v>450</v>
      </c>
      <c r="E51" s="41" t="s">
        <v>399</v>
      </c>
      <c r="F51" s="39"/>
      <c r="G51" s="42" t="s">
        <v>361</v>
      </c>
      <c r="H51" s="43" t="s">
        <v>448</v>
      </c>
    </row>
    <row r="52" spans="1:8" ht="20">
      <c r="A52" s="39" t="s">
        <v>281</v>
      </c>
      <c r="B52" s="52" t="s">
        <v>358</v>
      </c>
      <c r="C52" s="52" t="s">
        <v>376</v>
      </c>
      <c r="D52" s="48" t="s">
        <v>451</v>
      </c>
      <c r="E52" s="41" t="s">
        <v>390</v>
      </c>
      <c r="F52" s="39"/>
      <c r="G52" s="42" t="s">
        <v>391</v>
      </c>
      <c r="H52" s="43" t="s">
        <v>446</v>
      </c>
    </row>
    <row r="53" spans="1:8" ht="22.5" customHeight="1">
      <c r="A53" s="39" t="s">
        <v>281</v>
      </c>
      <c r="B53" s="52" t="s">
        <v>358</v>
      </c>
      <c r="C53" s="52" t="s">
        <v>376</v>
      </c>
      <c r="D53" s="66" t="s">
        <v>452</v>
      </c>
      <c r="E53" s="41" t="s">
        <v>399</v>
      </c>
      <c r="F53" s="39"/>
      <c r="G53" s="42" t="s">
        <v>361</v>
      </c>
      <c r="H53" s="43" t="s">
        <v>448</v>
      </c>
    </row>
    <row r="54" spans="1:8" ht="22.5" customHeight="1">
      <c r="A54" s="39" t="s">
        <v>281</v>
      </c>
      <c r="B54" s="52" t="s">
        <v>358</v>
      </c>
      <c r="C54" s="52" t="s">
        <v>376</v>
      </c>
      <c r="D54" s="66" t="s">
        <v>453</v>
      </c>
      <c r="E54" s="41" t="s">
        <v>399</v>
      </c>
      <c r="F54" s="39"/>
      <c r="G54" s="42" t="s">
        <v>361</v>
      </c>
      <c r="H54" s="43" t="s">
        <v>448</v>
      </c>
    </row>
    <row r="55" spans="1:8" ht="22.5" customHeight="1">
      <c r="A55" s="39" t="s">
        <v>281</v>
      </c>
      <c r="B55" s="52" t="s">
        <v>362</v>
      </c>
      <c r="C55" s="52"/>
      <c r="D55" s="66" t="s">
        <v>454</v>
      </c>
      <c r="E55" s="41" t="s">
        <v>440</v>
      </c>
      <c r="F55" s="39"/>
      <c r="G55" s="42" t="s">
        <v>361</v>
      </c>
      <c r="H55" s="43" t="s">
        <v>455</v>
      </c>
    </row>
    <row r="56" spans="1:8" ht="22.5" customHeight="1">
      <c r="A56" s="39" t="s">
        <v>281</v>
      </c>
      <c r="B56" s="52" t="s">
        <v>362</v>
      </c>
      <c r="C56" s="52" t="s">
        <v>374</v>
      </c>
      <c r="D56" s="48" t="s">
        <v>456</v>
      </c>
      <c r="E56" s="41" t="s">
        <v>387</v>
      </c>
      <c r="F56" s="39"/>
      <c r="G56" s="42" t="s">
        <v>361</v>
      </c>
      <c r="H56" s="43" t="s">
        <v>457</v>
      </c>
    </row>
    <row r="57" spans="1:8" ht="22.5" customHeight="1">
      <c r="A57" s="39" t="s">
        <v>281</v>
      </c>
      <c r="B57" s="52" t="s">
        <v>362</v>
      </c>
      <c r="C57" s="52" t="s">
        <v>374</v>
      </c>
      <c r="D57" s="48" t="s">
        <v>458</v>
      </c>
      <c r="E57" s="41" t="s">
        <v>390</v>
      </c>
      <c r="F57" s="39"/>
      <c r="G57" s="42" t="s">
        <v>361</v>
      </c>
      <c r="H57" s="43" t="s">
        <v>459</v>
      </c>
    </row>
    <row r="58" spans="1:8" ht="22.5" customHeight="1">
      <c r="A58" s="39" t="s">
        <v>281</v>
      </c>
      <c r="B58" s="52" t="s">
        <v>362</v>
      </c>
      <c r="C58" s="52" t="s">
        <v>374</v>
      </c>
      <c r="D58" s="48" t="s">
        <v>460</v>
      </c>
      <c r="E58" s="41" t="s">
        <v>399</v>
      </c>
      <c r="F58" s="39"/>
      <c r="G58" s="42" t="s">
        <v>361</v>
      </c>
      <c r="H58" s="43" t="s">
        <v>461</v>
      </c>
    </row>
    <row r="59" spans="1:8" ht="22.5" customHeight="1">
      <c r="A59" s="39" t="s">
        <v>281</v>
      </c>
      <c r="B59" s="52" t="s">
        <v>362</v>
      </c>
      <c r="C59" s="52" t="s">
        <v>376</v>
      </c>
      <c r="D59" s="48" t="s">
        <v>462</v>
      </c>
      <c r="E59" s="41" t="s">
        <v>463</v>
      </c>
      <c r="F59" s="39"/>
      <c r="G59" s="41" t="s">
        <v>464</v>
      </c>
      <c r="H59" s="43" t="s">
        <v>465</v>
      </c>
    </row>
    <row r="60" spans="1:8" ht="22.5" customHeight="1">
      <c r="A60" s="39" t="s">
        <v>281</v>
      </c>
      <c r="B60" s="52" t="s">
        <v>362</v>
      </c>
      <c r="C60" s="52" t="s">
        <v>376</v>
      </c>
      <c r="D60" s="48" t="s">
        <v>466</v>
      </c>
      <c r="E60" s="41" t="s">
        <v>463</v>
      </c>
      <c r="F60" s="39"/>
      <c r="G60" s="41" t="s">
        <v>464</v>
      </c>
      <c r="H60" s="43" t="s">
        <v>465</v>
      </c>
    </row>
    <row r="61" spans="1:8" ht="22.5" customHeight="1">
      <c r="A61" s="39" t="s">
        <v>281</v>
      </c>
      <c r="B61" s="52" t="s">
        <v>364</v>
      </c>
      <c r="C61" s="52"/>
      <c r="D61" s="48" t="s">
        <v>467</v>
      </c>
      <c r="E61" s="41" t="s">
        <v>440</v>
      </c>
      <c r="F61" s="39"/>
      <c r="G61" s="42" t="s">
        <v>361</v>
      </c>
      <c r="H61" s="43" t="s">
        <v>468</v>
      </c>
    </row>
    <row r="62" spans="1:8" ht="22.5" customHeight="1">
      <c r="A62" s="39" t="s">
        <v>281</v>
      </c>
      <c r="B62" s="52" t="s">
        <v>364</v>
      </c>
      <c r="C62" s="52"/>
      <c r="D62" s="48" t="s">
        <v>469</v>
      </c>
      <c r="E62" s="41" t="s">
        <v>387</v>
      </c>
      <c r="F62" s="39"/>
      <c r="G62" s="42" t="s">
        <v>361</v>
      </c>
      <c r="H62" s="43" t="s">
        <v>470</v>
      </c>
    </row>
    <row r="63" spans="1:8" ht="22.5" customHeight="1">
      <c r="A63" s="39" t="s">
        <v>281</v>
      </c>
      <c r="B63" s="52" t="s">
        <v>364</v>
      </c>
      <c r="C63" s="52"/>
      <c r="D63" s="48" t="s">
        <v>471</v>
      </c>
      <c r="E63" s="41" t="s">
        <v>390</v>
      </c>
      <c r="F63" s="39"/>
      <c r="G63" s="41" t="s">
        <v>472</v>
      </c>
      <c r="H63" s="43" t="s">
        <v>473</v>
      </c>
    </row>
    <row r="64" spans="1:8" ht="22.5" customHeight="1">
      <c r="A64" s="39" t="s">
        <v>281</v>
      </c>
      <c r="B64" s="52" t="s">
        <v>405</v>
      </c>
      <c r="C64" s="52"/>
      <c r="D64" s="48" t="s">
        <v>474</v>
      </c>
      <c r="E64" s="41" t="s">
        <v>440</v>
      </c>
      <c r="F64" s="39"/>
      <c r="G64" s="42" t="s">
        <v>361</v>
      </c>
      <c r="H64" s="43" t="s">
        <v>475</v>
      </c>
    </row>
    <row r="65" spans="1:8" ht="22.5" customHeight="1">
      <c r="A65" s="39" t="s">
        <v>281</v>
      </c>
      <c r="B65" s="52" t="s">
        <v>405</v>
      </c>
      <c r="C65" s="52"/>
      <c r="D65" s="48" t="s">
        <v>476</v>
      </c>
      <c r="E65" s="41" t="s">
        <v>360</v>
      </c>
      <c r="F65" s="39"/>
      <c r="G65" s="42" t="s">
        <v>361</v>
      </c>
      <c r="H65" s="43" t="s">
        <v>477</v>
      </c>
    </row>
    <row r="66" spans="1:8" ht="22.5" customHeight="1">
      <c r="A66" s="39" t="s">
        <v>281</v>
      </c>
      <c r="B66" s="52" t="s">
        <v>408</v>
      </c>
      <c r="C66" s="52"/>
      <c r="D66" s="48" t="s">
        <v>478</v>
      </c>
      <c r="E66" s="41" t="s">
        <v>387</v>
      </c>
      <c r="F66" s="39"/>
      <c r="G66" s="42" t="s">
        <v>361</v>
      </c>
      <c r="H66" s="43" t="s">
        <v>479</v>
      </c>
    </row>
    <row r="67" spans="1:8" ht="22.5" customHeight="1">
      <c r="A67" s="39" t="s">
        <v>281</v>
      </c>
      <c r="B67" s="52" t="s">
        <v>408</v>
      </c>
      <c r="C67" s="52"/>
      <c r="D67" s="48" t="s">
        <v>480</v>
      </c>
      <c r="E67" s="41" t="s">
        <v>440</v>
      </c>
      <c r="F67" s="41" t="s">
        <v>434</v>
      </c>
      <c r="G67" s="42" t="s">
        <v>361</v>
      </c>
      <c r="H67" s="43" t="s">
        <v>481</v>
      </c>
    </row>
    <row r="68" spans="1:8" ht="22.5" customHeight="1">
      <c r="A68" s="39" t="s">
        <v>281</v>
      </c>
      <c r="B68" s="52" t="s">
        <v>408</v>
      </c>
      <c r="C68" s="39"/>
      <c r="D68" s="48" t="s">
        <v>482</v>
      </c>
      <c r="E68" s="41" t="s">
        <v>387</v>
      </c>
      <c r="F68" s="39"/>
      <c r="G68" s="42" t="s">
        <v>361</v>
      </c>
      <c r="H68" s="43" t="s">
        <v>483</v>
      </c>
    </row>
    <row r="69" spans="1:8" ht="77.900000000000006" customHeight="1">
      <c r="A69" s="39" t="s">
        <v>281</v>
      </c>
      <c r="B69" s="52"/>
      <c r="C69" s="52"/>
      <c r="D69" s="48" t="s">
        <v>439</v>
      </c>
      <c r="E69" s="41" t="s">
        <v>440</v>
      </c>
      <c r="F69" s="42" t="s">
        <v>441</v>
      </c>
      <c r="G69" s="42" t="s">
        <v>361</v>
      </c>
      <c r="H69" s="79" t="s">
        <v>484</v>
      </c>
    </row>
    <row r="70" spans="1:8" ht="22.5" customHeight="1">
      <c r="A70" s="39" t="s">
        <v>281</v>
      </c>
      <c r="B70" s="52" t="s">
        <v>358</v>
      </c>
      <c r="C70" s="39"/>
      <c r="D70" s="48" t="s">
        <v>443</v>
      </c>
      <c r="E70" s="41" t="s">
        <v>440</v>
      </c>
      <c r="F70" s="39"/>
      <c r="G70" s="42" t="s">
        <v>361</v>
      </c>
      <c r="H70" s="43" t="s">
        <v>485</v>
      </c>
    </row>
    <row r="71" spans="1:8" ht="20">
      <c r="A71" s="39" t="s">
        <v>281</v>
      </c>
      <c r="B71" s="52" t="s">
        <v>358</v>
      </c>
      <c r="C71" s="52" t="s">
        <v>374</v>
      </c>
      <c r="D71" s="48" t="s">
        <v>445</v>
      </c>
      <c r="E71" s="41" t="s">
        <v>390</v>
      </c>
      <c r="F71" s="39"/>
      <c r="G71" s="41" t="s">
        <v>391</v>
      </c>
      <c r="H71" s="43" t="s">
        <v>486</v>
      </c>
    </row>
    <row r="72" spans="1:8" ht="22.5" customHeight="1">
      <c r="A72" s="39" t="s">
        <v>281</v>
      </c>
      <c r="B72" s="52" t="s">
        <v>358</v>
      </c>
      <c r="C72" s="52" t="s">
        <v>374</v>
      </c>
      <c r="D72" s="66" t="s">
        <v>447</v>
      </c>
      <c r="E72" s="41" t="s">
        <v>371</v>
      </c>
      <c r="F72" s="39"/>
      <c r="G72" s="42" t="s">
        <v>361</v>
      </c>
      <c r="H72" s="43" t="s">
        <v>487</v>
      </c>
    </row>
    <row r="73" spans="1:8" ht="22.5" customHeight="1">
      <c r="A73" s="39" t="s">
        <v>281</v>
      </c>
      <c r="B73" s="52" t="s">
        <v>358</v>
      </c>
      <c r="C73" s="52" t="s">
        <v>374</v>
      </c>
      <c r="D73" s="66" t="s">
        <v>449</v>
      </c>
      <c r="E73" s="41" t="s">
        <v>399</v>
      </c>
      <c r="F73" s="39"/>
      <c r="G73" s="42" t="s">
        <v>361</v>
      </c>
      <c r="H73" s="43" t="s">
        <v>487</v>
      </c>
    </row>
    <row r="74" spans="1:8" ht="22.5" customHeight="1">
      <c r="A74" s="39" t="s">
        <v>281</v>
      </c>
      <c r="B74" s="52" t="s">
        <v>358</v>
      </c>
      <c r="C74" s="52" t="s">
        <v>374</v>
      </c>
      <c r="D74" s="66" t="s">
        <v>450</v>
      </c>
      <c r="E74" s="41" t="s">
        <v>399</v>
      </c>
      <c r="F74" s="39"/>
      <c r="G74" s="42" t="s">
        <v>361</v>
      </c>
      <c r="H74" s="43" t="s">
        <v>487</v>
      </c>
    </row>
    <row r="75" spans="1:8" ht="20">
      <c r="A75" s="39" t="s">
        <v>281</v>
      </c>
      <c r="B75" s="52" t="s">
        <v>358</v>
      </c>
      <c r="C75" s="52" t="s">
        <v>376</v>
      </c>
      <c r="D75" s="48" t="s">
        <v>451</v>
      </c>
      <c r="E75" s="41" t="s">
        <v>390</v>
      </c>
      <c r="F75" s="39"/>
      <c r="G75" s="41" t="s">
        <v>391</v>
      </c>
      <c r="H75" s="43" t="s">
        <v>486</v>
      </c>
    </row>
    <row r="76" spans="1:8" ht="22.5" customHeight="1">
      <c r="A76" s="39" t="s">
        <v>281</v>
      </c>
      <c r="B76" s="52" t="s">
        <v>358</v>
      </c>
      <c r="C76" s="52" t="s">
        <v>376</v>
      </c>
      <c r="D76" s="66" t="s">
        <v>452</v>
      </c>
      <c r="E76" s="41" t="s">
        <v>399</v>
      </c>
      <c r="F76" s="39"/>
      <c r="G76" s="42" t="s">
        <v>361</v>
      </c>
      <c r="H76" s="43" t="s">
        <v>487</v>
      </c>
    </row>
    <row r="77" spans="1:8" ht="22.5" customHeight="1">
      <c r="A77" s="39" t="s">
        <v>281</v>
      </c>
      <c r="B77" s="52" t="s">
        <v>358</v>
      </c>
      <c r="C77" s="52" t="s">
        <v>376</v>
      </c>
      <c r="D77" s="66" t="s">
        <v>453</v>
      </c>
      <c r="E77" s="41" t="s">
        <v>399</v>
      </c>
      <c r="F77" s="39"/>
      <c r="G77" s="42" t="s">
        <v>361</v>
      </c>
      <c r="H77" s="43" t="s">
        <v>487</v>
      </c>
    </row>
    <row r="78" spans="1:8" ht="22.5" customHeight="1">
      <c r="A78" s="39" t="s">
        <v>281</v>
      </c>
      <c r="B78" s="52" t="s">
        <v>362</v>
      </c>
      <c r="C78" s="52"/>
      <c r="D78" s="66" t="s">
        <v>454</v>
      </c>
      <c r="E78" s="41" t="s">
        <v>440</v>
      </c>
      <c r="F78" s="39"/>
      <c r="G78" s="42" t="s">
        <v>361</v>
      </c>
      <c r="H78" s="43" t="s">
        <v>488</v>
      </c>
    </row>
    <row r="79" spans="1:8" ht="22.5" customHeight="1">
      <c r="A79" s="39" t="s">
        <v>281</v>
      </c>
      <c r="B79" s="52" t="s">
        <v>362</v>
      </c>
      <c r="C79" s="52" t="s">
        <v>374</v>
      </c>
      <c r="D79" s="48" t="s">
        <v>456</v>
      </c>
      <c r="E79" s="41" t="s">
        <v>387</v>
      </c>
      <c r="F79" s="39"/>
      <c r="G79" s="42" t="s">
        <v>361</v>
      </c>
      <c r="H79" s="43" t="s">
        <v>457</v>
      </c>
    </row>
    <row r="80" spans="1:8" ht="22.5" customHeight="1">
      <c r="A80" s="39" t="s">
        <v>281</v>
      </c>
      <c r="B80" s="52" t="s">
        <v>362</v>
      </c>
      <c r="C80" s="52" t="s">
        <v>374</v>
      </c>
      <c r="D80" s="48" t="s">
        <v>458</v>
      </c>
      <c r="E80" s="41" t="s">
        <v>390</v>
      </c>
      <c r="F80" s="39"/>
      <c r="G80" s="42" t="s">
        <v>361</v>
      </c>
      <c r="H80" s="43" t="s">
        <v>459</v>
      </c>
    </row>
    <row r="81" spans="1:8" ht="22.5" customHeight="1">
      <c r="A81" s="39" t="s">
        <v>281</v>
      </c>
      <c r="B81" s="52" t="s">
        <v>362</v>
      </c>
      <c r="C81" s="52" t="s">
        <v>374</v>
      </c>
      <c r="D81" s="48" t="s">
        <v>460</v>
      </c>
      <c r="E81" s="41" t="s">
        <v>399</v>
      </c>
      <c r="F81" s="39"/>
      <c r="G81" s="42" t="s">
        <v>361</v>
      </c>
      <c r="H81" s="43" t="s">
        <v>461</v>
      </c>
    </row>
    <row r="82" spans="1:8" ht="20">
      <c r="A82" s="39" t="s">
        <v>281</v>
      </c>
      <c r="B82" s="52" t="s">
        <v>362</v>
      </c>
      <c r="C82" s="52" t="s">
        <v>376</v>
      </c>
      <c r="D82" s="48" t="s">
        <v>462</v>
      </c>
      <c r="E82" s="41" t="s">
        <v>463</v>
      </c>
      <c r="F82" s="39"/>
      <c r="G82" s="41" t="s">
        <v>464</v>
      </c>
      <c r="H82" s="43" t="s">
        <v>489</v>
      </c>
    </row>
    <row r="83" spans="1:8" ht="20">
      <c r="A83" s="39" t="s">
        <v>281</v>
      </c>
      <c r="B83" s="52" t="s">
        <v>362</v>
      </c>
      <c r="C83" s="52" t="s">
        <v>376</v>
      </c>
      <c r="D83" s="48" t="s">
        <v>466</v>
      </c>
      <c r="E83" s="41" t="s">
        <v>463</v>
      </c>
      <c r="F83" s="39"/>
      <c r="G83" s="41" t="s">
        <v>464</v>
      </c>
      <c r="H83" s="43" t="s">
        <v>489</v>
      </c>
    </row>
    <row r="84" spans="1:8" ht="22.5" customHeight="1">
      <c r="A84" s="39" t="s">
        <v>281</v>
      </c>
      <c r="B84" s="52" t="s">
        <v>364</v>
      </c>
      <c r="C84" s="52"/>
      <c r="D84" s="48" t="s">
        <v>467</v>
      </c>
      <c r="E84" s="41" t="s">
        <v>440</v>
      </c>
      <c r="F84" s="39"/>
      <c r="G84" s="42" t="s">
        <v>361</v>
      </c>
      <c r="H84" s="43" t="s">
        <v>490</v>
      </c>
    </row>
    <row r="85" spans="1:8" ht="22.5" customHeight="1">
      <c r="A85" s="39" t="s">
        <v>281</v>
      </c>
      <c r="B85" s="52" t="s">
        <v>364</v>
      </c>
      <c r="C85" s="52"/>
      <c r="D85" s="48" t="s">
        <v>469</v>
      </c>
      <c r="E85" s="41" t="s">
        <v>387</v>
      </c>
      <c r="F85" s="39"/>
      <c r="G85" s="42" t="s">
        <v>361</v>
      </c>
      <c r="H85" s="43" t="s">
        <v>491</v>
      </c>
    </row>
    <row r="86" spans="1:8" ht="20">
      <c r="A86" s="39" t="s">
        <v>281</v>
      </c>
      <c r="B86" s="52" t="s">
        <v>364</v>
      </c>
      <c r="C86" s="52"/>
      <c r="D86" s="48" t="s">
        <v>471</v>
      </c>
      <c r="E86" s="41" t="s">
        <v>390</v>
      </c>
      <c r="F86" s="39"/>
      <c r="G86" s="41" t="s">
        <v>472</v>
      </c>
      <c r="H86" s="43" t="s">
        <v>492</v>
      </c>
    </row>
    <row r="87" spans="1:8">
      <c r="A87" s="39" t="s">
        <v>281</v>
      </c>
      <c r="B87" s="52" t="s">
        <v>405</v>
      </c>
      <c r="C87" s="52"/>
      <c r="D87" s="48" t="s">
        <v>474</v>
      </c>
      <c r="E87" s="41" t="s">
        <v>440</v>
      </c>
      <c r="F87" s="39"/>
      <c r="G87" s="42" t="s">
        <v>361</v>
      </c>
      <c r="H87" s="43" t="s">
        <v>475</v>
      </c>
    </row>
    <row r="88" spans="1:8" ht="20">
      <c r="A88" s="39" t="s">
        <v>281</v>
      </c>
      <c r="B88" s="52" t="s">
        <v>405</v>
      </c>
      <c r="C88" s="52"/>
      <c r="D88" s="48" t="s">
        <v>476</v>
      </c>
      <c r="E88" s="41" t="s">
        <v>493</v>
      </c>
      <c r="F88" s="39"/>
      <c r="G88" s="42" t="s">
        <v>361</v>
      </c>
      <c r="H88" s="43" t="s">
        <v>494</v>
      </c>
    </row>
    <row r="89" spans="1:8" ht="30" customHeight="1">
      <c r="A89" s="39" t="s">
        <v>281</v>
      </c>
      <c r="B89" s="52" t="s">
        <v>410</v>
      </c>
      <c r="C89" s="52"/>
      <c r="D89" s="48" t="s">
        <v>495</v>
      </c>
      <c r="E89" s="41" t="s">
        <v>493</v>
      </c>
      <c r="F89" s="39"/>
      <c r="G89" s="42" t="s">
        <v>361</v>
      </c>
      <c r="H89" s="43"/>
    </row>
    <row r="90" spans="1:8" ht="22.5" customHeight="1">
      <c r="A90" s="39" t="s">
        <v>302</v>
      </c>
      <c r="B90" s="52" t="s">
        <v>358</v>
      </c>
      <c r="C90" s="39"/>
      <c r="D90" s="48" t="s">
        <v>496</v>
      </c>
      <c r="E90" s="41" t="s">
        <v>387</v>
      </c>
      <c r="F90" s="39"/>
      <c r="G90" s="42" t="s">
        <v>361</v>
      </c>
      <c r="H90" s="43" t="s">
        <v>497</v>
      </c>
    </row>
    <row r="91" spans="1:8" ht="22.5" customHeight="1">
      <c r="A91" s="39" t="s">
        <v>302</v>
      </c>
      <c r="B91" s="52" t="s">
        <v>358</v>
      </c>
      <c r="C91" s="52" t="s">
        <v>374</v>
      </c>
      <c r="D91" s="48" t="s">
        <v>498</v>
      </c>
      <c r="E91" s="41" t="s">
        <v>387</v>
      </c>
      <c r="F91" s="39"/>
      <c r="G91" s="42" t="s">
        <v>361</v>
      </c>
      <c r="H91" s="43" t="s">
        <v>419</v>
      </c>
    </row>
    <row r="92" spans="1:8" ht="22.5" customHeight="1">
      <c r="A92" s="39" t="s">
        <v>302</v>
      </c>
      <c r="B92" s="52" t="s">
        <v>358</v>
      </c>
      <c r="C92" s="52" t="s">
        <v>376</v>
      </c>
      <c r="D92" s="48" t="s">
        <v>499</v>
      </c>
      <c r="E92" s="41" t="s">
        <v>390</v>
      </c>
      <c r="F92" s="39"/>
      <c r="G92" s="41" t="s">
        <v>391</v>
      </c>
      <c r="H92" s="48" t="s">
        <v>500</v>
      </c>
    </row>
    <row r="93" spans="1:8" ht="22.5" customHeight="1">
      <c r="A93" s="39" t="s">
        <v>302</v>
      </c>
      <c r="B93" s="52" t="s">
        <v>358</v>
      </c>
      <c r="C93" s="52" t="s">
        <v>378</v>
      </c>
      <c r="D93" s="48" t="s">
        <v>501</v>
      </c>
      <c r="E93" s="41" t="s">
        <v>360</v>
      </c>
      <c r="F93" s="39"/>
      <c r="G93" s="42" t="s">
        <v>361</v>
      </c>
      <c r="H93" s="48" t="s">
        <v>502</v>
      </c>
    </row>
    <row r="94" spans="1:8" ht="22.5" customHeight="1">
      <c r="A94" s="39" t="s">
        <v>302</v>
      </c>
      <c r="B94" s="52" t="s">
        <v>358</v>
      </c>
      <c r="C94" s="52" t="s">
        <v>378</v>
      </c>
      <c r="D94" s="48" t="s">
        <v>503</v>
      </c>
      <c r="E94" s="41" t="s">
        <v>360</v>
      </c>
      <c r="F94" s="39"/>
      <c r="G94" s="42" t="s">
        <v>361</v>
      </c>
      <c r="H94" s="48" t="s">
        <v>502</v>
      </c>
    </row>
    <row r="95" spans="1:8" ht="28.5" customHeight="1">
      <c r="A95" s="39" t="s">
        <v>302</v>
      </c>
      <c r="B95" s="52" t="s">
        <v>362</v>
      </c>
      <c r="C95" s="52"/>
      <c r="D95" s="48" t="s">
        <v>504</v>
      </c>
      <c r="E95" s="39" t="s">
        <v>360</v>
      </c>
      <c r="F95" s="39"/>
      <c r="G95" s="42" t="s">
        <v>361</v>
      </c>
      <c r="H95" s="43"/>
    </row>
    <row r="96" spans="1:8" ht="22.5" customHeight="1">
      <c r="A96" s="39" t="s">
        <v>313</v>
      </c>
      <c r="B96" s="52" t="s">
        <v>358</v>
      </c>
      <c r="C96" s="39"/>
      <c r="D96" s="48" t="s">
        <v>505</v>
      </c>
      <c r="E96" s="41" t="s">
        <v>387</v>
      </c>
      <c r="F96" s="39"/>
      <c r="G96" s="42" t="s">
        <v>361</v>
      </c>
      <c r="H96" s="43" t="s">
        <v>506</v>
      </c>
    </row>
    <row r="97" spans="1:8" ht="22.5" customHeight="1">
      <c r="A97" s="39" t="s">
        <v>313</v>
      </c>
      <c r="B97" s="52" t="s">
        <v>358</v>
      </c>
      <c r="C97" s="39"/>
      <c r="D97" s="48" t="s">
        <v>507</v>
      </c>
      <c r="E97" s="41" t="s">
        <v>360</v>
      </c>
      <c r="F97" s="39"/>
      <c r="G97" s="42" t="s">
        <v>361</v>
      </c>
      <c r="H97" s="43" t="s">
        <v>419</v>
      </c>
    </row>
    <row r="98" spans="1:8" ht="22.5" customHeight="1">
      <c r="A98" s="39" t="s">
        <v>313</v>
      </c>
      <c r="B98" s="52" t="s">
        <v>358</v>
      </c>
      <c r="C98" s="39"/>
      <c r="D98" s="48" t="s">
        <v>508</v>
      </c>
      <c r="E98" s="41" t="s">
        <v>360</v>
      </c>
      <c r="F98" s="39"/>
      <c r="G98" s="42" t="s">
        <v>361</v>
      </c>
      <c r="H98" s="43" t="s">
        <v>419</v>
      </c>
    </row>
    <row r="99" spans="1:8" ht="22.5" customHeight="1">
      <c r="A99" s="39" t="s">
        <v>313</v>
      </c>
      <c r="B99" s="52" t="s">
        <v>362</v>
      </c>
      <c r="C99" s="39"/>
      <c r="D99" s="48" t="s">
        <v>509</v>
      </c>
      <c r="E99" s="41" t="s">
        <v>360</v>
      </c>
      <c r="F99" s="39"/>
      <c r="G99" s="42" t="s">
        <v>361</v>
      </c>
      <c r="H99" s="43"/>
    </row>
  </sheetData>
  <autoFilter ref="A2:H2" xr:uid="{7F043084-2A9D-48FE-8699-5EC4F7165045}">
    <filterColumn colId="0" showButton="0"/>
    <filterColumn colId="1" showButton="0"/>
  </autoFilter>
  <mergeCells count="6">
    <mergeCell ref="H2:H3"/>
    <mergeCell ref="A2:C2"/>
    <mergeCell ref="D2:D3"/>
    <mergeCell ref="E2:E3"/>
    <mergeCell ref="F2:F3"/>
    <mergeCell ref="G2:G3"/>
  </mergeCells>
  <conditionalFormatting sqref="L3">
    <cfRule type="containsText" dxfId="43" priority="1" operator="containsText" text="No alignment">
      <formula>NOT(ISERROR(SEARCH("No alignment",L3)))</formula>
    </cfRule>
  </conditionalFormatting>
  <dataValidations count="1">
    <dataValidation allowBlank="1" showInputMessage="1" showErrorMessage="1" sqref="L3" xr:uid="{D7976C5C-D94A-40AD-845C-677E60979677}"/>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871E9-828F-4304-9586-ACEF9DC7E673}">
  <sheetPr>
    <tabColor rgb="FF0E1318"/>
  </sheetPr>
  <dimension ref="B2:I84"/>
  <sheetViews>
    <sheetView workbookViewId="0"/>
  </sheetViews>
  <sheetFormatPr defaultColWidth="8.765625" defaultRowHeight="15.5"/>
  <cols>
    <col min="1" max="1" width="18.23046875" style="351" customWidth="1"/>
    <col min="2" max="2" width="62.4609375" style="351" customWidth="1"/>
    <col min="3" max="3" width="54.765625" style="351" customWidth="1"/>
    <col min="4" max="4" width="15.84375" style="354" customWidth="1"/>
    <col min="5" max="5" width="16.07421875" style="351" customWidth="1"/>
    <col min="6" max="6" width="23.765625" style="351" customWidth="1"/>
    <col min="7" max="7" width="21.23046875" style="351" customWidth="1"/>
    <col min="8" max="8" width="16.84375" style="351" customWidth="1"/>
    <col min="9" max="10" width="28.4609375" style="351" customWidth="1"/>
    <col min="11" max="16384" width="8.765625" style="351"/>
  </cols>
  <sheetData>
    <row r="2" spans="2:7" ht="19.5">
      <c r="B2" s="575" t="s">
        <v>510</v>
      </c>
      <c r="C2" s="575"/>
      <c r="D2" s="575"/>
      <c r="E2" s="575"/>
      <c r="F2" s="575"/>
      <c r="G2" s="575"/>
    </row>
    <row r="4" spans="2:7">
      <c r="B4" s="352" t="s">
        <v>3</v>
      </c>
      <c r="C4" s="353">
        <v>45594</v>
      </c>
    </row>
    <row r="5" spans="2:7">
      <c r="B5" s="352" t="s">
        <v>4</v>
      </c>
      <c r="C5" s="355" t="s">
        <v>5</v>
      </c>
    </row>
    <row r="7" spans="2:7" ht="17.5" thickBot="1">
      <c r="B7" s="356" t="s">
        <v>511</v>
      </c>
      <c r="C7" s="356"/>
      <c r="D7" s="357"/>
      <c r="E7" s="356"/>
    </row>
    <row r="8" spans="2:7" ht="48" customHeight="1">
      <c r="B8" s="576" t="s">
        <v>512</v>
      </c>
      <c r="C8" s="576"/>
      <c r="D8" s="576"/>
      <c r="E8" s="576"/>
    </row>
    <row r="9" spans="2:7">
      <c r="B9" s="358" t="s">
        <v>513</v>
      </c>
      <c r="C9" s="358"/>
      <c r="D9" s="359"/>
      <c r="E9" s="358"/>
    </row>
    <row r="10" spans="2:7" ht="189" customHeight="1">
      <c r="B10" s="577" t="s">
        <v>514</v>
      </c>
      <c r="C10" s="577"/>
      <c r="D10" s="577"/>
      <c r="E10" s="577"/>
    </row>
    <row r="11" spans="2:7" ht="35.15" customHeight="1">
      <c r="B11" s="360"/>
      <c r="C11" s="360"/>
      <c r="D11" s="360"/>
      <c r="E11" s="360"/>
    </row>
    <row r="12" spans="2:7">
      <c r="B12" s="361" t="s">
        <v>515</v>
      </c>
      <c r="C12" s="362"/>
    </row>
    <row r="13" spans="2:7" s="365" customFormat="1" ht="14">
      <c r="B13" s="363" t="s">
        <v>516</v>
      </c>
      <c r="C13" s="363" t="s">
        <v>517</v>
      </c>
      <c r="D13" s="364"/>
    </row>
    <row r="14" spans="2:7" s="365" customFormat="1" ht="28">
      <c r="B14" s="366" t="s">
        <v>518</v>
      </c>
      <c r="C14" s="367" t="s">
        <v>519</v>
      </c>
      <c r="D14" s="364"/>
    </row>
    <row r="15" spans="2:7" s="365" customFormat="1" ht="112">
      <c r="B15" s="368" t="s">
        <v>520</v>
      </c>
      <c r="C15" s="369" t="s">
        <v>521</v>
      </c>
      <c r="D15" s="364"/>
    </row>
    <row r="16" spans="2:7" s="365" customFormat="1" ht="14">
      <c r="B16" s="370" t="s">
        <v>522</v>
      </c>
      <c r="C16" s="371"/>
      <c r="D16" s="364"/>
    </row>
    <row r="19" spans="2:9" ht="19.5">
      <c r="B19" s="372" t="s">
        <v>523</v>
      </c>
      <c r="C19" s="362"/>
      <c r="D19" s="373"/>
      <c r="E19" s="362"/>
      <c r="F19" s="362"/>
      <c r="G19" s="362"/>
      <c r="H19" s="362"/>
    </row>
    <row r="20" spans="2:9" s="375" customFormat="1">
      <c r="B20" s="374"/>
      <c r="C20" s="351"/>
      <c r="D20" s="354"/>
      <c r="E20" s="351"/>
      <c r="F20" s="351"/>
      <c r="G20" s="351"/>
      <c r="H20" s="351"/>
    </row>
    <row r="21" spans="2:9" ht="19.5">
      <c r="B21" s="376" t="s">
        <v>524</v>
      </c>
    </row>
    <row r="22" spans="2:9">
      <c r="B22" s="377" t="s">
        <v>525</v>
      </c>
      <c r="C22" s="377" t="s">
        <v>526</v>
      </c>
      <c r="D22" s="378" t="s">
        <v>527</v>
      </c>
      <c r="E22" s="377" t="s">
        <v>528</v>
      </c>
      <c r="F22" s="377" t="s">
        <v>529</v>
      </c>
      <c r="G22" s="377" t="s">
        <v>530</v>
      </c>
      <c r="H22" s="377" t="s">
        <v>206</v>
      </c>
      <c r="I22" s="377" t="s">
        <v>531</v>
      </c>
    </row>
    <row r="23" spans="2:9" s="365" customFormat="1" ht="14">
      <c r="B23" s="379" t="s">
        <v>532</v>
      </c>
      <c r="C23" s="371" t="s">
        <v>533</v>
      </c>
      <c r="D23" s="380">
        <f>COUNTIF('GRI 101 '!A:A, 'GRI 101 '!A3)</f>
        <v>7</v>
      </c>
      <c r="E23" s="366" t="s">
        <v>534</v>
      </c>
      <c r="F23" s="366" t="s">
        <v>12</v>
      </c>
      <c r="G23" s="366" t="s">
        <v>12</v>
      </c>
      <c r="H23" s="366" t="s">
        <v>535</v>
      </c>
      <c r="I23" s="366" t="s">
        <v>12</v>
      </c>
    </row>
    <row r="24" spans="2:9" s="365" customFormat="1" ht="14">
      <c r="B24" s="379" t="s">
        <v>13</v>
      </c>
      <c r="C24" s="371" t="s">
        <v>536</v>
      </c>
      <c r="D24" s="380">
        <f>COUNTIF('GRI 101 '!A:A,'GRI 101 '!A10)</f>
        <v>21</v>
      </c>
      <c r="E24" s="366" t="s">
        <v>535</v>
      </c>
      <c r="F24" s="366" t="s">
        <v>12</v>
      </c>
      <c r="G24" s="366" t="s">
        <v>12</v>
      </c>
      <c r="H24" s="366" t="s">
        <v>534</v>
      </c>
      <c r="I24" s="366" t="s">
        <v>12</v>
      </c>
    </row>
    <row r="25" spans="2:9" s="365" customFormat="1" ht="14">
      <c r="B25" s="379" t="s">
        <v>15</v>
      </c>
      <c r="C25" s="371" t="s">
        <v>537</v>
      </c>
      <c r="D25" s="380">
        <f>COUNTIF('GRI 101 '!A:A, 'GRI 101 '!A32)</f>
        <v>2</v>
      </c>
      <c r="E25" s="366" t="s">
        <v>534</v>
      </c>
      <c r="F25" s="366" t="s">
        <v>12</v>
      </c>
      <c r="G25" s="366" t="s">
        <v>12</v>
      </c>
      <c r="H25" s="366" t="s">
        <v>535</v>
      </c>
      <c r="I25" s="366" t="s">
        <v>12</v>
      </c>
    </row>
    <row r="26" spans="2:9" s="365" customFormat="1" ht="14">
      <c r="B26" s="379" t="s">
        <v>17</v>
      </c>
      <c r="C26" s="371" t="s">
        <v>538</v>
      </c>
      <c r="D26" s="380">
        <f>COUNTIF('GRI 101 '!A:A,'GRI 101 '!A33)</f>
        <v>1</v>
      </c>
      <c r="E26" s="366" t="s">
        <v>539</v>
      </c>
      <c r="F26" s="366" t="s">
        <v>12</v>
      </c>
      <c r="G26" s="366" t="s">
        <v>12</v>
      </c>
      <c r="H26" s="366" t="s">
        <v>540</v>
      </c>
      <c r="I26" s="366" t="s">
        <v>12</v>
      </c>
    </row>
    <row r="27" spans="2:9" s="365" customFormat="1" ht="14">
      <c r="B27" s="379" t="s">
        <v>19</v>
      </c>
      <c r="C27" s="371" t="s">
        <v>541</v>
      </c>
      <c r="D27" s="380">
        <f>COUNTIF('GRI 101 '!A:A, 'GRI 101 '!A34)</f>
        <v>10</v>
      </c>
      <c r="E27" s="366" t="s">
        <v>539</v>
      </c>
      <c r="F27" s="366" t="s">
        <v>12</v>
      </c>
      <c r="G27" s="366" t="s">
        <v>12</v>
      </c>
      <c r="H27" s="366" t="s">
        <v>542</v>
      </c>
      <c r="I27" s="366" t="s">
        <v>12</v>
      </c>
    </row>
    <row r="28" spans="2:9" s="365" customFormat="1" ht="14">
      <c r="B28" s="379" t="s">
        <v>543</v>
      </c>
      <c r="C28" s="371" t="s">
        <v>544</v>
      </c>
      <c r="D28" s="380">
        <v>21</v>
      </c>
      <c r="E28" s="366" t="s">
        <v>545</v>
      </c>
      <c r="F28" s="366" t="s">
        <v>12</v>
      </c>
      <c r="G28" s="366" t="s">
        <v>12</v>
      </c>
      <c r="H28" s="366" t="s">
        <v>546</v>
      </c>
      <c r="I28" s="366" t="s">
        <v>12</v>
      </c>
    </row>
    <row r="29" spans="2:9" s="365" customFormat="1" ht="14">
      <c r="B29" s="379" t="s">
        <v>547</v>
      </c>
      <c r="C29" s="371" t="s">
        <v>548</v>
      </c>
      <c r="D29" s="380">
        <v>24</v>
      </c>
      <c r="E29" s="366" t="s">
        <v>545</v>
      </c>
      <c r="F29" s="366" t="s">
        <v>12</v>
      </c>
      <c r="G29" s="366" t="s">
        <v>12</v>
      </c>
      <c r="H29" s="366" t="s">
        <v>535</v>
      </c>
      <c r="I29" s="366" t="s">
        <v>12</v>
      </c>
    </row>
    <row r="30" spans="2:9" s="365" customFormat="1" ht="14">
      <c r="B30" s="379" t="s">
        <v>23</v>
      </c>
      <c r="C30" s="371" t="s">
        <v>549</v>
      </c>
      <c r="D30" s="380">
        <f>COUNTIF('GRI 101 '!A:A, 'GRI 101 '!A89)</f>
        <v>6</v>
      </c>
      <c r="E30" s="366" t="s">
        <v>550</v>
      </c>
      <c r="F30" s="366" t="s">
        <v>12</v>
      </c>
      <c r="G30" s="366" t="s">
        <v>12</v>
      </c>
      <c r="H30" s="366" t="s">
        <v>540</v>
      </c>
      <c r="I30" s="366" t="s">
        <v>12</v>
      </c>
    </row>
    <row r="31" spans="2:9" s="365" customFormat="1" ht="14">
      <c r="B31" s="371" t="s">
        <v>26</v>
      </c>
      <c r="C31" s="371" t="s">
        <v>551</v>
      </c>
      <c r="D31" s="380">
        <f>COUNTIF('GRI 101 '!A:A, 'GRI 101 '!A95)</f>
        <v>4</v>
      </c>
      <c r="E31" s="366" t="s">
        <v>534</v>
      </c>
      <c r="F31" s="366" t="s">
        <v>12</v>
      </c>
      <c r="G31" s="366" t="s">
        <v>12</v>
      </c>
      <c r="H31" s="366" t="s">
        <v>539</v>
      </c>
      <c r="I31" s="366" t="s">
        <v>12</v>
      </c>
    </row>
    <row r="32" spans="2:9" s="365" customFormat="1" ht="14">
      <c r="B32" s="381" t="s">
        <v>552</v>
      </c>
      <c r="C32" s="371" t="s">
        <v>553</v>
      </c>
      <c r="D32" s="380">
        <v>11</v>
      </c>
      <c r="E32" s="366" t="s">
        <v>534</v>
      </c>
      <c r="F32" s="366" t="s">
        <v>12</v>
      </c>
      <c r="G32" s="366" t="s">
        <v>12</v>
      </c>
      <c r="H32" s="366" t="s">
        <v>539</v>
      </c>
      <c r="I32" s="366" t="s">
        <v>12</v>
      </c>
    </row>
    <row r="33" spans="2:9" s="365" customFormat="1" ht="14">
      <c r="B33" s="381" t="s">
        <v>554</v>
      </c>
      <c r="C33" s="371" t="s">
        <v>555</v>
      </c>
      <c r="D33" s="380">
        <v>15</v>
      </c>
      <c r="E33" s="366" t="s">
        <v>556</v>
      </c>
      <c r="F33" s="366" t="s">
        <v>12</v>
      </c>
      <c r="G33" s="366" t="s">
        <v>12</v>
      </c>
      <c r="H33" s="366" t="s">
        <v>557</v>
      </c>
      <c r="I33" s="366" t="s">
        <v>12</v>
      </c>
    </row>
    <row r="34" spans="2:9" s="365" customFormat="1" ht="14">
      <c r="B34" s="381" t="s">
        <v>558</v>
      </c>
      <c r="C34" s="371" t="s">
        <v>559</v>
      </c>
      <c r="D34" s="380">
        <v>6</v>
      </c>
      <c r="E34" s="366" t="s">
        <v>535</v>
      </c>
      <c r="F34" s="366" t="s">
        <v>12</v>
      </c>
      <c r="G34" s="366" t="s">
        <v>12</v>
      </c>
      <c r="H34" s="366" t="s">
        <v>539</v>
      </c>
      <c r="I34" s="366" t="s">
        <v>12</v>
      </c>
    </row>
    <row r="35" spans="2:9" s="365" customFormat="1" ht="14">
      <c r="B35" s="382" t="s">
        <v>560</v>
      </c>
      <c r="D35" s="383">
        <f>SUM(D23:D34)</f>
        <v>128</v>
      </c>
      <c r="E35" s="384"/>
      <c r="F35" s="384"/>
      <c r="G35" s="384"/>
      <c r="H35" s="384"/>
      <c r="I35" s="384"/>
    </row>
    <row r="36" spans="2:9" s="365" customFormat="1" ht="14">
      <c r="B36" s="384"/>
      <c r="C36" s="384"/>
      <c r="F36" s="384"/>
      <c r="G36" s="384"/>
      <c r="H36" s="384"/>
    </row>
    <row r="37" spans="2:9" ht="19.5">
      <c r="B37" s="376" t="s">
        <v>561</v>
      </c>
    </row>
    <row r="38" spans="2:9">
      <c r="B38" s="377" t="s">
        <v>525</v>
      </c>
      <c r="C38" s="377" t="s">
        <v>526</v>
      </c>
      <c r="D38" s="378" t="s">
        <v>527</v>
      </c>
      <c r="E38" s="377" t="s">
        <v>528</v>
      </c>
      <c r="F38" s="377" t="s">
        <v>529</v>
      </c>
      <c r="G38" s="377" t="s">
        <v>530</v>
      </c>
      <c r="H38" s="377" t="s">
        <v>206</v>
      </c>
      <c r="I38" s="377" t="s">
        <v>531</v>
      </c>
    </row>
    <row r="39" spans="2:9" s="365" customFormat="1" ht="14">
      <c r="B39" s="379" t="s">
        <v>562</v>
      </c>
      <c r="C39" s="371" t="s">
        <v>563</v>
      </c>
      <c r="D39" s="380">
        <v>15</v>
      </c>
      <c r="E39" s="366" t="s">
        <v>535</v>
      </c>
      <c r="F39" s="366" t="s">
        <v>12</v>
      </c>
      <c r="G39" s="366" t="s">
        <v>12</v>
      </c>
      <c r="H39" s="366" t="s">
        <v>564</v>
      </c>
      <c r="I39" s="366" t="s">
        <v>12</v>
      </c>
    </row>
    <row r="40" spans="2:9" s="365" customFormat="1" ht="14">
      <c r="B40" s="379" t="s">
        <v>565</v>
      </c>
      <c r="C40" s="371" t="s">
        <v>566</v>
      </c>
      <c r="D40" s="380">
        <v>12</v>
      </c>
      <c r="E40" s="366" t="s">
        <v>535</v>
      </c>
      <c r="F40" s="366" t="s">
        <v>12</v>
      </c>
      <c r="G40" s="366" t="s">
        <v>12</v>
      </c>
      <c r="H40" s="366" t="s">
        <v>567</v>
      </c>
      <c r="I40" s="366" t="s">
        <v>12</v>
      </c>
    </row>
    <row r="41" spans="2:9" s="365" customFormat="1" ht="14">
      <c r="B41" s="379" t="s">
        <v>568</v>
      </c>
      <c r="C41" s="371" t="s">
        <v>569</v>
      </c>
      <c r="D41" s="380">
        <v>6</v>
      </c>
      <c r="E41" s="366" t="s">
        <v>542</v>
      </c>
      <c r="F41" s="366" t="s">
        <v>12</v>
      </c>
      <c r="G41" s="366" t="s">
        <v>570</v>
      </c>
      <c r="H41" s="366" t="s">
        <v>571</v>
      </c>
      <c r="I41" s="366" t="s">
        <v>572</v>
      </c>
    </row>
    <row r="42" spans="2:9" s="365" customFormat="1" ht="14">
      <c r="B42" s="379" t="s">
        <v>573</v>
      </c>
      <c r="C42" s="371" t="s">
        <v>574</v>
      </c>
      <c r="D42" s="380">
        <v>18</v>
      </c>
      <c r="E42" s="366" t="s">
        <v>575</v>
      </c>
      <c r="F42" s="366" t="s">
        <v>12</v>
      </c>
      <c r="G42" s="366" t="s">
        <v>570</v>
      </c>
      <c r="H42" s="366" t="s">
        <v>571</v>
      </c>
      <c r="I42" s="366" t="s">
        <v>572</v>
      </c>
    </row>
    <row r="43" spans="2:9" s="365" customFormat="1" ht="14">
      <c r="B43" s="379" t="s">
        <v>576</v>
      </c>
      <c r="C43" s="371" t="s">
        <v>577</v>
      </c>
      <c r="D43" s="380">
        <v>14</v>
      </c>
      <c r="E43" s="366" t="s">
        <v>578</v>
      </c>
      <c r="F43" s="366" t="s">
        <v>12</v>
      </c>
      <c r="G43" s="366" t="s">
        <v>570</v>
      </c>
      <c r="H43" s="366" t="s">
        <v>571</v>
      </c>
      <c r="I43" s="366" t="s">
        <v>572</v>
      </c>
    </row>
    <row r="44" spans="2:9" s="365" customFormat="1" ht="14">
      <c r="B44" s="379" t="s">
        <v>579</v>
      </c>
      <c r="C44" s="371" t="s">
        <v>580</v>
      </c>
      <c r="D44" s="380">
        <v>14</v>
      </c>
      <c r="E44" s="366" t="s">
        <v>578</v>
      </c>
      <c r="F44" s="366" t="s">
        <v>12</v>
      </c>
      <c r="G44" s="366" t="s">
        <v>570</v>
      </c>
      <c r="H44" s="366" t="s">
        <v>571</v>
      </c>
      <c r="I44" s="366" t="s">
        <v>572</v>
      </c>
    </row>
    <row r="45" spans="2:9" s="365" customFormat="1" ht="14">
      <c r="B45" s="379" t="s">
        <v>581</v>
      </c>
      <c r="C45" s="371" t="s">
        <v>582</v>
      </c>
      <c r="D45" s="380">
        <v>14</v>
      </c>
      <c r="E45" s="366" t="s">
        <v>578</v>
      </c>
      <c r="F45" s="366" t="s">
        <v>12</v>
      </c>
      <c r="G45" s="366" t="s">
        <v>570</v>
      </c>
      <c r="H45" s="366" t="s">
        <v>571</v>
      </c>
      <c r="I45" s="366" t="s">
        <v>572</v>
      </c>
    </row>
    <row r="46" spans="2:9" s="365" customFormat="1" ht="14">
      <c r="B46" s="379" t="s">
        <v>583</v>
      </c>
      <c r="C46" s="371" t="s">
        <v>584</v>
      </c>
      <c r="D46" s="380">
        <v>2</v>
      </c>
      <c r="E46" s="366" t="s">
        <v>585</v>
      </c>
      <c r="F46" s="366" t="s">
        <v>12</v>
      </c>
      <c r="G46" s="366" t="s">
        <v>570</v>
      </c>
      <c r="H46" s="366" t="s">
        <v>571</v>
      </c>
      <c r="I46" s="366" t="s">
        <v>572</v>
      </c>
    </row>
    <row r="47" spans="2:9" s="365" customFormat="1" ht="14">
      <c r="B47" s="371" t="s">
        <v>586</v>
      </c>
      <c r="C47" s="371" t="s">
        <v>587</v>
      </c>
      <c r="D47" s="380">
        <v>9</v>
      </c>
      <c r="E47" s="366" t="s">
        <v>585</v>
      </c>
      <c r="F47" s="366" t="s">
        <v>12</v>
      </c>
      <c r="G47" s="366" t="s">
        <v>12</v>
      </c>
      <c r="H47" s="366" t="s">
        <v>567</v>
      </c>
      <c r="I47" s="366" t="s">
        <v>12</v>
      </c>
    </row>
    <row r="48" spans="2:9" s="365" customFormat="1" ht="14">
      <c r="B48" s="381" t="s">
        <v>588</v>
      </c>
      <c r="C48" s="371" t="s">
        <v>589</v>
      </c>
      <c r="D48" s="380">
        <v>21</v>
      </c>
      <c r="E48" s="366" t="s">
        <v>575</v>
      </c>
      <c r="F48" s="366" t="s">
        <v>590</v>
      </c>
      <c r="G48" s="366" t="s">
        <v>12</v>
      </c>
      <c r="H48" s="366" t="s">
        <v>567</v>
      </c>
      <c r="I48" s="366" t="s">
        <v>12</v>
      </c>
    </row>
    <row r="49" spans="2:9" s="365" customFormat="1" ht="14">
      <c r="B49" s="385" t="s">
        <v>560</v>
      </c>
      <c r="C49" s="384"/>
      <c r="D49" s="364">
        <f>SUM(D39:D48)</f>
        <v>125</v>
      </c>
    </row>
    <row r="51" spans="2:9" ht="19.5">
      <c r="B51" s="376" t="s">
        <v>591</v>
      </c>
    </row>
    <row r="52" spans="2:9">
      <c r="B52" s="377" t="s">
        <v>525</v>
      </c>
      <c r="C52" s="377" t="s">
        <v>526</v>
      </c>
      <c r="D52" s="378" t="s">
        <v>527</v>
      </c>
      <c r="E52" s="377" t="s">
        <v>528</v>
      </c>
      <c r="F52" s="377" t="s">
        <v>529</v>
      </c>
      <c r="G52" s="377" t="s">
        <v>530</v>
      </c>
      <c r="H52" s="377" t="s">
        <v>206</v>
      </c>
      <c r="I52" s="377" t="s">
        <v>531</v>
      </c>
    </row>
    <row r="53" spans="2:9" s="365" customFormat="1" ht="14">
      <c r="B53" s="379" t="s">
        <v>592</v>
      </c>
      <c r="C53" s="371" t="s">
        <v>593</v>
      </c>
      <c r="D53" s="380">
        <v>1</v>
      </c>
      <c r="E53" s="366" t="s">
        <v>575</v>
      </c>
      <c r="F53" s="366" t="s">
        <v>12</v>
      </c>
      <c r="G53" s="366" t="s">
        <v>570</v>
      </c>
      <c r="H53" s="366"/>
      <c r="I53" s="366"/>
    </row>
    <row r="54" spans="2:9" s="365" customFormat="1" ht="14">
      <c r="B54" s="379" t="s">
        <v>594</v>
      </c>
      <c r="C54" s="371" t="s">
        <v>595</v>
      </c>
      <c r="D54" s="380">
        <v>19</v>
      </c>
      <c r="E54" s="366" t="s">
        <v>542</v>
      </c>
      <c r="F54" s="366" t="s">
        <v>12</v>
      </c>
      <c r="G54" s="366" t="s">
        <v>12</v>
      </c>
      <c r="H54" s="366" t="s">
        <v>578</v>
      </c>
      <c r="I54" s="366" t="s">
        <v>12</v>
      </c>
    </row>
    <row r="55" spans="2:9" s="365" customFormat="1" ht="14">
      <c r="B55" s="379" t="s">
        <v>596</v>
      </c>
      <c r="C55" s="371" t="s">
        <v>597</v>
      </c>
      <c r="D55" s="380">
        <v>2</v>
      </c>
      <c r="E55" s="366" t="s">
        <v>575</v>
      </c>
      <c r="F55" s="366" t="s">
        <v>12</v>
      </c>
      <c r="G55" s="366" t="s">
        <v>12</v>
      </c>
      <c r="H55" s="366" t="s">
        <v>542</v>
      </c>
      <c r="I55" s="366" t="s">
        <v>12</v>
      </c>
    </row>
    <row r="56" spans="2:9" s="365" customFormat="1" ht="14">
      <c r="B56" s="379" t="s">
        <v>598</v>
      </c>
      <c r="C56" s="371" t="s">
        <v>599</v>
      </c>
      <c r="D56" s="380">
        <v>6</v>
      </c>
      <c r="E56" s="366" t="s">
        <v>585</v>
      </c>
      <c r="F56" s="366" t="s">
        <v>12</v>
      </c>
      <c r="G56" s="366"/>
      <c r="H56" s="366"/>
      <c r="I56" s="366"/>
    </row>
    <row r="57" spans="2:9" s="365" customFormat="1" ht="14">
      <c r="B57" s="379" t="s">
        <v>600</v>
      </c>
      <c r="C57" s="371" t="s">
        <v>601</v>
      </c>
      <c r="D57" s="380">
        <v>6</v>
      </c>
      <c r="E57" s="366" t="s">
        <v>585</v>
      </c>
      <c r="F57" s="366" t="s">
        <v>12</v>
      </c>
      <c r="G57" s="366"/>
      <c r="H57" s="366"/>
      <c r="I57" s="366"/>
    </row>
    <row r="58" spans="2:9">
      <c r="B58" s="386" t="s">
        <v>560</v>
      </c>
      <c r="D58" s="354">
        <f>SUM(D53:D57)</f>
        <v>34</v>
      </c>
    </row>
    <row r="60" spans="2:9" ht="18.649999999999999" customHeight="1">
      <c r="B60" s="578" t="s">
        <v>602</v>
      </c>
      <c r="C60" s="578"/>
    </row>
    <row r="61" spans="2:9" ht="352" customHeight="1">
      <c r="B61" s="579" t="s">
        <v>603</v>
      </c>
      <c r="C61" s="580"/>
    </row>
    <row r="63" spans="2:9" ht="19.5">
      <c r="B63" s="387" t="s">
        <v>604</v>
      </c>
    </row>
    <row r="64" spans="2:9">
      <c r="B64" s="377" t="s">
        <v>525</v>
      </c>
      <c r="C64" s="377" t="s">
        <v>526</v>
      </c>
      <c r="D64" s="378" t="s">
        <v>527</v>
      </c>
      <c r="E64" s="377" t="s">
        <v>605</v>
      </c>
      <c r="F64" s="377" t="s">
        <v>529</v>
      </c>
      <c r="G64" s="377" t="s">
        <v>606</v>
      </c>
      <c r="H64" s="377" t="s">
        <v>206</v>
      </c>
      <c r="I64" s="377" t="s">
        <v>531</v>
      </c>
    </row>
    <row r="65" spans="2:9">
      <c r="B65" s="379" t="s">
        <v>29</v>
      </c>
      <c r="C65" s="371" t="s">
        <v>607</v>
      </c>
      <c r="D65" s="380">
        <v>16</v>
      </c>
      <c r="E65" s="366" t="s">
        <v>578</v>
      </c>
      <c r="F65" s="366" t="s">
        <v>12</v>
      </c>
      <c r="G65" s="366" t="s">
        <v>12</v>
      </c>
      <c r="H65" s="366" t="s">
        <v>535</v>
      </c>
      <c r="I65" s="366" t="s">
        <v>12</v>
      </c>
    </row>
    <row r="66" spans="2:9">
      <c r="B66" s="379" t="s">
        <v>31</v>
      </c>
      <c r="C66" s="371" t="s">
        <v>608</v>
      </c>
      <c r="D66" s="380">
        <v>13</v>
      </c>
      <c r="E66" s="366" t="s">
        <v>578</v>
      </c>
      <c r="F66" s="366" t="s">
        <v>12</v>
      </c>
      <c r="G66" s="366" t="s">
        <v>12</v>
      </c>
      <c r="H66" s="366" t="s">
        <v>535</v>
      </c>
      <c r="I66" s="366" t="s">
        <v>12</v>
      </c>
    </row>
    <row r="67" spans="2:9">
      <c r="B67" s="379" t="s">
        <v>33</v>
      </c>
      <c r="C67" s="371" t="s">
        <v>609</v>
      </c>
      <c r="D67" s="380">
        <v>21</v>
      </c>
      <c r="E67" s="366" t="s">
        <v>578</v>
      </c>
      <c r="F67" s="366" t="s">
        <v>12</v>
      </c>
      <c r="G67" s="366" t="s">
        <v>12</v>
      </c>
      <c r="H67" s="366" t="s">
        <v>535</v>
      </c>
      <c r="I67" s="366" t="s">
        <v>12</v>
      </c>
    </row>
    <row r="68" spans="2:9" ht="16" thickBot="1">
      <c r="B68" s="379" t="s">
        <v>35</v>
      </c>
      <c r="C68" s="371" t="s">
        <v>610</v>
      </c>
      <c r="D68" s="380">
        <v>23</v>
      </c>
      <c r="E68" s="394" t="s">
        <v>578</v>
      </c>
      <c r="F68" s="394" t="s">
        <v>12</v>
      </c>
      <c r="G68" s="394" t="s">
        <v>12</v>
      </c>
      <c r="H68" s="394" t="s">
        <v>535</v>
      </c>
      <c r="I68" s="394" t="s">
        <v>12</v>
      </c>
    </row>
    <row r="69" spans="2:9">
      <c r="B69" s="379" t="s">
        <v>611</v>
      </c>
      <c r="C69" s="371" t="s">
        <v>612</v>
      </c>
      <c r="D69" s="393">
        <v>15</v>
      </c>
      <c r="E69" s="396" t="s">
        <v>550</v>
      </c>
      <c r="F69" s="397" t="s">
        <v>12</v>
      </c>
      <c r="G69" s="397" t="s">
        <v>12</v>
      </c>
      <c r="H69" s="397" t="s">
        <v>613</v>
      </c>
      <c r="I69" s="398" t="s">
        <v>12</v>
      </c>
    </row>
    <row r="70" spans="2:9">
      <c r="B70" s="379" t="s">
        <v>39</v>
      </c>
      <c r="C70" s="371" t="s">
        <v>614</v>
      </c>
      <c r="D70" s="393">
        <v>15</v>
      </c>
      <c r="E70" s="399" t="s">
        <v>615</v>
      </c>
      <c r="F70" s="366" t="s">
        <v>12</v>
      </c>
      <c r="G70" s="366" t="s">
        <v>12</v>
      </c>
      <c r="H70" s="366" t="s">
        <v>613</v>
      </c>
      <c r="I70" s="400" t="s">
        <v>12</v>
      </c>
    </row>
    <row r="71" spans="2:9" ht="16" thickBot="1">
      <c r="B71" s="379" t="s">
        <v>41</v>
      </c>
      <c r="C71" s="371" t="s">
        <v>616</v>
      </c>
      <c r="D71" s="393">
        <v>16</v>
      </c>
      <c r="E71" s="401" t="s">
        <v>550</v>
      </c>
      <c r="F71" s="402" t="s">
        <v>12</v>
      </c>
      <c r="G71" s="402" t="s">
        <v>12</v>
      </c>
      <c r="H71" s="402" t="s">
        <v>613</v>
      </c>
      <c r="I71" s="403" t="s">
        <v>12</v>
      </c>
    </row>
    <row r="72" spans="2:9">
      <c r="B72" s="379" t="s">
        <v>43</v>
      </c>
      <c r="C72" s="371" t="s">
        <v>617</v>
      </c>
      <c r="D72" s="380">
        <v>3</v>
      </c>
      <c r="E72" s="395" t="s">
        <v>550</v>
      </c>
      <c r="F72" s="395" t="s">
        <v>12</v>
      </c>
      <c r="G72" s="395" t="s">
        <v>570</v>
      </c>
      <c r="H72" s="395" t="s">
        <v>572</v>
      </c>
      <c r="I72" s="395" t="s">
        <v>572</v>
      </c>
    </row>
    <row r="73" spans="2:9">
      <c r="B73" s="371" t="s">
        <v>45</v>
      </c>
      <c r="C73" s="371" t="s">
        <v>618</v>
      </c>
      <c r="D73" s="380">
        <v>9</v>
      </c>
      <c r="E73" s="366" t="s">
        <v>578</v>
      </c>
      <c r="F73" s="366" t="s">
        <v>12</v>
      </c>
      <c r="G73" s="366" t="s">
        <v>12</v>
      </c>
      <c r="H73" s="366" t="s">
        <v>535</v>
      </c>
      <c r="I73" s="366" t="s">
        <v>12</v>
      </c>
    </row>
    <row r="74" spans="2:9">
      <c r="B74" s="381" t="s">
        <v>619</v>
      </c>
      <c r="C74" s="371" t="s">
        <v>620</v>
      </c>
      <c r="D74" s="380">
        <v>23</v>
      </c>
      <c r="E74" s="366" t="s">
        <v>578</v>
      </c>
      <c r="F74" s="366" t="s">
        <v>12</v>
      </c>
      <c r="G74" s="366" t="s">
        <v>570</v>
      </c>
      <c r="H74" s="366" t="s">
        <v>572</v>
      </c>
      <c r="I74" s="366" t="s">
        <v>572</v>
      </c>
    </row>
    <row r="75" spans="2:9">
      <c r="B75" s="385" t="s">
        <v>560</v>
      </c>
      <c r="C75" s="384"/>
      <c r="D75" s="364">
        <f>SUM(D65:D74)</f>
        <v>154</v>
      </c>
      <c r="E75" s="365"/>
      <c r="F75" s="365"/>
      <c r="G75" s="365"/>
      <c r="H75" s="365"/>
      <c r="I75" s="365"/>
    </row>
    <row r="77" spans="2:9" ht="19.5">
      <c r="B77" s="376" t="s">
        <v>621</v>
      </c>
    </row>
    <row r="78" spans="2:9">
      <c r="B78" s="377" t="s">
        <v>525</v>
      </c>
      <c r="C78" s="377" t="s">
        <v>526</v>
      </c>
      <c r="D78" s="378" t="s">
        <v>527</v>
      </c>
      <c r="E78" s="377" t="s">
        <v>605</v>
      </c>
      <c r="F78" s="377" t="s">
        <v>529</v>
      </c>
      <c r="G78" s="377" t="s">
        <v>606</v>
      </c>
      <c r="H78" s="377" t="s">
        <v>206</v>
      </c>
      <c r="I78" s="377" t="s">
        <v>531</v>
      </c>
    </row>
    <row r="79" spans="2:9">
      <c r="B79" s="379" t="s">
        <v>50</v>
      </c>
      <c r="C79" s="371" t="s">
        <v>622</v>
      </c>
      <c r="D79" s="380">
        <v>3</v>
      </c>
      <c r="E79" s="366" t="s">
        <v>613</v>
      </c>
      <c r="F79" s="366" t="s">
        <v>12</v>
      </c>
      <c r="G79" s="366" t="s">
        <v>12</v>
      </c>
      <c r="H79" s="366" t="s">
        <v>535</v>
      </c>
      <c r="I79" s="366" t="s">
        <v>12</v>
      </c>
    </row>
    <row r="80" spans="2:9">
      <c r="B80" s="379" t="s">
        <v>52</v>
      </c>
      <c r="C80" s="371" t="s">
        <v>623</v>
      </c>
      <c r="D80" s="380">
        <v>20</v>
      </c>
      <c r="E80" s="366" t="s">
        <v>613</v>
      </c>
      <c r="F80" s="366" t="s">
        <v>12</v>
      </c>
      <c r="G80" s="366" t="s">
        <v>12</v>
      </c>
      <c r="H80" s="366" t="s">
        <v>535</v>
      </c>
      <c r="I80" s="366" t="s">
        <v>12</v>
      </c>
    </row>
    <row r="81" spans="2:9">
      <c r="B81" s="379" t="s">
        <v>624</v>
      </c>
      <c r="C81" s="371" t="s">
        <v>625</v>
      </c>
      <c r="D81" s="380">
        <v>3</v>
      </c>
      <c r="E81" s="366" t="s">
        <v>613</v>
      </c>
      <c r="F81" s="366" t="s">
        <v>12</v>
      </c>
      <c r="G81" s="366" t="s">
        <v>570</v>
      </c>
      <c r="H81" s="395" t="s">
        <v>572</v>
      </c>
      <c r="I81" s="395" t="s">
        <v>572</v>
      </c>
    </row>
    <row r="82" spans="2:9">
      <c r="B82" s="379" t="s">
        <v>56</v>
      </c>
      <c r="C82" s="371" t="s">
        <v>626</v>
      </c>
      <c r="D82" s="380">
        <v>7</v>
      </c>
      <c r="E82" s="366" t="s">
        <v>613</v>
      </c>
      <c r="F82" s="366" t="s">
        <v>12</v>
      </c>
      <c r="G82" s="366" t="s">
        <v>12</v>
      </c>
      <c r="H82" s="366" t="s">
        <v>535</v>
      </c>
      <c r="I82" s="366" t="s">
        <v>12</v>
      </c>
    </row>
    <row r="83" spans="2:9">
      <c r="B83" s="379" t="s">
        <v>58</v>
      </c>
      <c r="C83" s="371" t="s">
        <v>627</v>
      </c>
      <c r="D83" s="380">
        <v>11</v>
      </c>
      <c r="E83" s="366" t="s">
        <v>550</v>
      </c>
      <c r="F83" s="366" t="s">
        <v>12</v>
      </c>
      <c r="G83" s="366" t="s">
        <v>12</v>
      </c>
      <c r="H83" s="366" t="s">
        <v>613</v>
      </c>
      <c r="I83" s="366" t="s">
        <v>12</v>
      </c>
    </row>
    <row r="84" spans="2:9">
      <c r="B84" s="386" t="s">
        <v>560</v>
      </c>
      <c r="D84" s="354">
        <f>SUM(D79:D83)</f>
        <v>44</v>
      </c>
    </row>
  </sheetData>
  <mergeCells count="5">
    <mergeCell ref="B2:G2"/>
    <mergeCell ref="B8:E8"/>
    <mergeCell ref="B10:E10"/>
    <mergeCell ref="B60:C60"/>
    <mergeCell ref="B61:C61"/>
  </mergeCells>
  <phoneticPr fontId="16" type="noConversion"/>
  <conditionalFormatting sqref="F23:F35">
    <cfRule type="containsText" dxfId="42" priority="34" operator="containsText" text="No">
      <formula>NOT(ISERROR(SEARCH("No",F23)))</formula>
    </cfRule>
    <cfRule type="containsText" dxfId="40" priority="36" operator="containsText" text="WIP">
      <formula>NOT(ISERROR(SEARCH("WIP",F23)))</formula>
    </cfRule>
  </conditionalFormatting>
  <conditionalFormatting sqref="F39:F48">
    <cfRule type="containsText" dxfId="39" priority="25" operator="containsText" text="No">
      <formula>NOT(ISERROR(SEARCH("No",F39)))</formula>
    </cfRule>
    <cfRule type="containsText" dxfId="37" priority="27" operator="containsText" text="WIP">
      <formula>NOT(ISERROR(SEARCH("WIP",F39)))</formula>
    </cfRule>
  </conditionalFormatting>
  <conditionalFormatting sqref="F53:F57">
    <cfRule type="containsText" dxfId="36" priority="19" operator="containsText" text="No">
      <formula>NOT(ISERROR(SEARCH("No",F53)))</formula>
    </cfRule>
    <cfRule type="containsText" dxfId="34" priority="21" operator="containsText" text="WIP">
      <formula>NOT(ISERROR(SEARCH("WIP",F53)))</formula>
    </cfRule>
  </conditionalFormatting>
  <conditionalFormatting sqref="F65:F74">
    <cfRule type="containsText" dxfId="33" priority="13" operator="containsText" text="No">
      <formula>NOT(ISERROR(SEARCH("No",F65)))</formula>
    </cfRule>
    <cfRule type="containsText" dxfId="31" priority="15" operator="containsText" text="WIP">
      <formula>NOT(ISERROR(SEARCH("WIP",F65)))</formula>
    </cfRule>
  </conditionalFormatting>
  <conditionalFormatting sqref="F79:F83">
    <cfRule type="containsText" dxfId="30" priority="7" operator="containsText" text="No">
      <formula>NOT(ISERROR(SEARCH("No",F79)))</formula>
    </cfRule>
    <cfRule type="containsText" dxfId="28" priority="9" operator="containsText" text="WIP">
      <formula>NOT(ISERROR(SEARCH("WIP",F79)))</formula>
    </cfRule>
  </conditionalFormatting>
  <conditionalFormatting sqref="H23:I35">
    <cfRule type="containsText" dxfId="27" priority="31" operator="containsText" text="No">
      <formula>NOT(ISERROR(SEARCH("No",H23)))</formula>
    </cfRule>
    <cfRule type="cellIs" dxfId="26" priority="32" operator="equal">
      <formula>"Yes"</formula>
    </cfRule>
    <cfRule type="containsText" dxfId="25" priority="33" operator="containsText" text="WIP">
      <formula>NOT(ISERROR(SEARCH("WIP",H23)))</formula>
    </cfRule>
  </conditionalFormatting>
  <conditionalFormatting sqref="H39:I48">
    <cfRule type="containsText" dxfId="24" priority="22" operator="containsText" text="No">
      <formula>NOT(ISERROR(SEARCH("No",H39)))</formula>
    </cfRule>
    <cfRule type="cellIs" dxfId="23" priority="23" operator="equal">
      <formula>"Yes"</formula>
    </cfRule>
    <cfRule type="containsText" dxfId="22" priority="24" operator="containsText" text="WIP">
      <formula>NOT(ISERROR(SEARCH("WIP",H39)))</formula>
    </cfRule>
  </conditionalFormatting>
  <conditionalFormatting sqref="H53:I57">
    <cfRule type="containsText" dxfId="21" priority="16" operator="containsText" text="No">
      <formula>NOT(ISERROR(SEARCH("No",H53)))</formula>
    </cfRule>
    <cfRule type="cellIs" dxfId="20" priority="17" operator="equal">
      <formula>"Yes"</formula>
    </cfRule>
    <cfRule type="containsText" dxfId="19" priority="18" operator="containsText" text="WIP">
      <formula>NOT(ISERROR(SEARCH("WIP",H53)))</formula>
    </cfRule>
  </conditionalFormatting>
  <conditionalFormatting sqref="H65:I74">
    <cfRule type="containsText" dxfId="18" priority="10" operator="containsText" text="No">
      <formula>NOT(ISERROR(SEARCH("No",H65)))</formula>
    </cfRule>
    <cfRule type="cellIs" dxfId="17" priority="11" operator="equal">
      <formula>"Yes"</formula>
    </cfRule>
    <cfRule type="containsText" dxfId="16" priority="12" operator="containsText" text="WIP">
      <formula>NOT(ISERROR(SEARCH("WIP",H65)))</formula>
    </cfRule>
  </conditionalFormatting>
  <conditionalFormatting sqref="H79:I83">
    <cfRule type="containsText" dxfId="15" priority="1" operator="containsText" text="No">
      <formula>NOT(ISERROR(SEARCH("No",H79)))</formula>
    </cfRule>
    <cfRule type="cellIs" dxfId="14" priority="2" operator="equal">
      <formula>"Yes"</formula>
    </cfRule>
    <cfRule type="containsText" dxfId="13" priority="3" operator="containsText" text="WIP">
      <formula>NOT(ISERROR(SEARCH("WIP",H79)))</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35" operator="containsText" id="{2FEA1555-93CE-4DFA-BEF0-23A3A9E136D1}">
            <xm:f>NOT(ISERROR(SEARCH("Yes",F23)))</xm:f>
            <xm:f>"Yes"</xm:f>
            <x14:dxf>
              <font>
                <color rgb="FF006100"/>
              </font>
              <fill>
                <patternFill>
                  <bgColor rgb="FFC6EFCE"/>
                </patternFill>
              </fill>
            </x14:dxf>
          </x14:cfRule>
          <xm:sqref>F23:F35</xm:sqref>
        </x14:conditionalFormatting>
        <x14:conditionalFormatting xmlns:xm="http://schemas.microsoft.com/office/excel/2006/main">
          <x14:cfRule type="containsText" priority="26" operator="containsText" id="{E28845B9-FFB6-449F-937C-2F2B9CEE8A43}">
            <xm:f>NOT(ISERROR(SEARCH("Yes",F39)))</xm:f>
            <xm:f>"Yes"</xm:f>
            <x14:dxf>
              <font>
                <color rgb="FF006100"/>
              </font>
              <fill>
                <patternFill>
                  <bgColor rgb="FFC6EFCE"/>
                </patternFill>
              </fill>
            </x14:dxf>
          </x14:cfRule>
          <xm:sqref>F39:F48</xm:sqref>
        </x14:conditionalFormatting>
        <x14:conditionalFormatting xmlns:xm="http://schemas.microsoft.com/office/excel/2006/main">
          <x14:cfRule type="containsText" priority="20" operator="containsText" id="{5A1B14A8-2274-4C2C-9EBC-072BF425F0D2}">
            <xm:f>NOT(ISERROR(SEARCH("Yes",F53)))</xm:f>
            <xm:f>"Yes"</xm:f>
            <x14:dxf>
              <font>
                <color rgb="FF006100"/>
              </font>
              <fill>
                <patternFill>
                  <bgColor rgb="FFC6EFCE"/>
                </patternFill>
              </fill>
            </x14:dxf>
          </x14:cfRule>
          <xm:sqref>F53:F57</xm:sqref>
        </x14:conditionalFormatting>
        <x14:conditionalFormatting xmlns:xm="http://schemas.microsoft.com/office/excel/2006/main">
          <x14:cfRule type="containsText" priority="14" operator="containsText" id="{D1FE04A5-5346-4389-96AB-55E2C54E7AD8}">
            <xm:f>NOT(ISERROR(SEARCH("Yes",F65)))</xm:f>
            <xm:f>"Yes"</xm:f>
            <x14:dxf>
              <font>
                <color rgb="FF006100"/>
              </font>
              <fill>
                <patternFill>
                  <bgColor rgb="FFC6EFCE"/>
                </patternFill>
              </fill>
            </x14:dxf>
          </x14:cfRule>
          <xm:sqref>F65:F74</xm:sqref>
        </x14:conditionalFormatting>
        <x14:conditionalFormatting xmlns:xm="http://schemas.microsoft.com/office/excel/2006/main">
          <x14:cfRule type="containsText" priority="8" operator="containsText" id="{34C40501-FD4D-4CB1-B9F4-D38E3AB8E407}">
            <xm:f>NOT(ISERROR(SEARCH("Yes",F79)))</xm:f>
            <xm:f>"Yes"</xm:f>
            <x14:dxf>
              <font>
                <color rgb="FF006100"/>
              </font>
              <fill>
                <patternFill>
                  <bgColor rgb="FFC6EFCE"/>
                </patternFill>
              </fill>
            </x14:dxf>
          </x14:cfRule>
          <xm:sqref>F79:F83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D6AAA-BAFE-44BB-B249-C11E6A994628}">
  <sheetPr>
    <tabColor rgb="FF0E1318"/>
  </sheetPr>
  <dimension ref="B1:F41"/>
  <sheetViews>
    <sheetView tabSelected="1" workbookViewId="0">
      <selection activeCell="B13" sqref="B13:D13"/>
    </sheetView>
  </sheetViews>
  <sheetFormatPr defaultColWidth="7.23046875" defaultRowHeight="15.5"/>
  <cols>
    <col min="1" max="1" width="6.921875" style="427" customWidth="1"/>
    <col min="2" max="2" width="26.61328125" style="427" customWidth="1"/>
    <col min="3" max="3" width="21.61328125" style="427" customWidth="1"/>
    <col min="4" max="4" width="61.3828125" style="427" customWidth="1"/>
    <col min="5" max="16384" width="7.23046875" style="427"/>
  </cols>
  <sheetData>
    <row r="1" spans="2:6" ht="51.65" customHeight="1" thickBot="1"/>
    <row r="2" spans="2:6" ht="26.5" customHeight="1">
      <c r="B2" s="428" t="s">
        <v>3136</v>
      </c>
      <c r="C2" s="429"/>
      <c r="D2" s="430"/>
      <c r="F2" s="431"/>
    </row>
    <row r="3" spans="2:6">
      <c r="B3" s="461" t="s">
        <v>3088</v>
      </c>
      <c r="C3" s="492" t="s">
        <v>3137</v>
      </c>
      <c r="D3" s="493"/>
    </row>
    <row r="4" spans="2:6">
      <c r="B4" s="462" t="s">
        <v>3089</v>
      </c>
      <c r="C4" s="494" t="s">
        <v>3090</v>
      </c>
      <c r="D4" s="495"/>
    </row>
    <row r="5" spans="2:6" ht="15" customHeight="1">
      <c r="B5" s="462" t="s">
        <v>3091</v>
      </c>
      <c r="C5" s="496" t="s">
        <v>3138</v>
      </c>
      <c r="D5" s="497"/>
    </row>
    <row r="6" spans="2:6">
      <c r="B6" s="462" t="s">
        <v>3092</v>
      </c>
      <c r="C6" s="498" t="s">
        <v>3093</v>
      </c>
      <c r="D6" s="499"/>
    </row>
    <row r="7" spans="2:6" ht="79" customHeight="1">
      <c r="B7" s="463" t="s">
        <v>4</v>
      </c>
      <c r="C7" s="500" t="s">
        <v>3139</v>
      </c>
      <c r="D7" s="501"/>
    </row>
    <row r="8" spans="2:6">
      <c r="B8" s="432"/>
      <c r="D8" s="433"/>
    </row>
    <row r="9" spans="2:6" ht="17.5" thickBot="1">
      <c r="B9" s="502" t="s">
        <v>3094</v>
      </c>
      <c r="C9" s="503"/>
      <c r="D9" s="504"/>
    </row>
    <row r="10" spans="2:6" ht="53.5" customHeight="1">
      <c r="B10" s="505" t="s">
        <v>3140</v>
      </c>
      <c r="C10" s="506"/>
      <c r="D10" s="507"/>
    </row>
    <row r="11" spans="2:6" ht="15.65" customHeight="1">
      <c r="B11" s="434"/>
      <c r="C11" s="435"/>
      <c r="D11" s="436"/>
    </row>
    <row r="12" spans="2:6" ht="17.5" thickBot="1">
      <c r="B12" s="502" t="s">
        <v>3199</v>
      </c>
      <c r="C12" s="503"/>
      <c r="D12" s="504"/>
    </row>
    <row r="13" spans="2:6" ht="102.65" customHeight="1">
      <c r="B13" s="508" t="s">
        <v>3095</v>
      </c>
      <c r="C13" s="509"/>
      <c r="D13" s="510"/>
    </row>
    <row r="14" spans="2:6" ht="14.5" customHeight="1">
      <c r="B14" s="432"/>
      <c r="D14" s="433"/>
    </row>
    <row r="15" spans="2:6" ht="17.5" thickBot="1">
      <c r="B15" s="502" t="s">
        <v>3096</v>
      </c>
      <c r="C15" s="503"/>
      <c r="D15" s="504"/>
    </row>
    <row r="16" spans="2:6" ht="35.15" customHeight="1">
      <c r="B16" s="489" t="s">
        <v>3097</v>
      </c>
      <c r="C16" s="490"/>
      <c r="D16" s="491"/>
    </row>
    <row r="17" spans="2:4">
      <c r="B17" s="432"/>
      <c r="D17" s="433"/>
    </row>
    <row r="18" spans="2:4" s="440" customFormat="1" ht="17.149999999999999" customHeight="1">
      <c r="B18" s="437" t="s">
        <v>3098</v>
      </c>
      <c r="C18" s="438" t="s">
        <v>3099</v>
      </c>
      <c r="D18" s="439" t="s">
        <v>3100</v>
      </c>
    </row>
    <row r="19" spans="2:4" s="440" customFormat="1" ht="16" customHeight="1">
      <c r="B19" s="441" t="s">
        <v>3102</v>
      </c>
      <c r="C19" s="442" t="s">
        <v>649</v>
      </c>
      <c r="D19" s="443" t="s">
        <v>3101</v>
      </c>
    </row>
    <row r="20" spans="2:4" s="440" customFormat="1" ht="16" customHeight="1">
      <c r="B20" s="441" t="s">
        <v>3104</v>
      </c>
      <c r="C20" s="442" t="s">
        <v>354</v>
      </c>
      <c r="D20" s="443" t="s">
        <v>3103</v>
      </c>
    </row>
    <row r="21" spans="2:4" s="440" customFormat="1" ht="16" customHeight="1">
      <c r="B21" s="441" t="s">
        <v>3106</v>
      </c>
      <c r="C21" s="442" t="s">
        <v>355</v>
      </c>
      <c r="D21" s="443" t="s">
        <v>3105</v>
      </c>
    </row>
    <row r="22" spans="2:4" s="440" customFormat="1" ht="26.5" customHeight="1">
      <c r="B22" s="441" t="s">
        <v>3109</v>
      </c>
      <c r="C22" s="442" t="s">
        <v>651</v>
      </c>
      <c r="D22" s="444" t="s">
        <v>3107</v>
      </c>
    </row>
    <row r="23" spans="2:4" s="440" customFormat="1" ht="68.150000000000006" customHeight="1">
      <c r="B23" s="441" t="s">
        <v>3111</v>
      </c>
      <c r="C23" s="442" t="s">
        <v>652</v>
      </c>
      <c r="D23" s="444" t="s">
        <v>3108</v>
      </c>
    </row>
    <row r="24" spans="2:4" s="440" customFormat="1" ht="16" customHeight="1">
      <c r="B24" s="441" t="s">
        <v>3113</v>
      </c>
      <c r="C24" s="442" t="s">
        <v>653</v>
      </c>
      <c r="D24" s="443" t="s">
        <v>3110</v>
      </c>
    </row>
    <row r="25" spans="2:4" s="440" customFormat="1" ht="68.5" customHeight="1">
      <c r="B25" s="441" t="s">
        <v>3115</v>
      </c>
      <c r="C25" s="442" t="s">
        <v>654</v>
      </c>
      <c r="D25" s="444" t="s">
        <v>3112</v>
      </c>
    </row>
    <row r="26" spans="2:4" s="440" customFormat="1" ht="52" customHeight="1">
      <c r="B26" s="441" t="s">
        <v>3117</v>
      </c>
      <c r="C26" s="442" t="s">
        <v>648</v>
      </c>
      <c r="D26" s="443" t="s">
        <v>3114</v>
      </c>
    </row>
    <row r="27" spans="2:4" s="440" customFormat="1" ht="67" customHeight="1">
      <c r="B27" s="441" t="s">
        <v>3197</v>
      </c>
      <c r="C27" s="442" t="s">
        <v>655</v>
      </c>
      <c r="D27" s="443" t="s">
        <v>3116</v>
      </c>
    </row>
    <row r="28" spans="2:4" s="440" customFormat="1" ht="51" customHeight="1">
      <c r="B28" s="441" t="s">
        <v>3198</v>
      </c>
      <c r="C28" s="442" t="s">
        <v>3118</v>
      </c>
      <c r="D28" s="443" t="s">
        <v>3119</v>
      </c>
    </row>
    <row r="29" spans="2:4" s="440" customFormat="1" ht="17">
      <c r="B29" s="516"/>
      <c r="C29" s="517"/>
      <c r="D29" s="518"/>
    </row>
    <row r="30" spans="2:4" s="440" customFormat="1">
      <c r="B30" s="445"/>
      <c r="D30" s="446"/>
    </row>
    <row r="31" spans="2:4" s="440" customFormat="1" ht="17">
      <c r="B31" s="447" t="s">
        <v>3120</v>
      </c>
      <c r="C31" s="448"/>
      <c r="D31" s="449"/>
    </row>
    <row r="32" spans="2:4" s="453" customFormat="1">
      <c r="B32" s="450" t="s">
        <v>3121</v>
      </c>
      <c r="C32" s="451" t="s">
        <v>3122</v>
      </c>
      <c r="D32" s="452"/>
    </row>
    <row r="33" spans="2:5" s="440" customFormat="1" ht="49.5" customHeight="1">
      <c r="B33" s="454" t="s">
        <v>3123</v>
      </c>
      <c r="C33" s="519" t="s">
        <v>3124</v>
      </c>
      <c r="D33" s="520"/>
    </row>
    <row r="34" spans="2:5" s="440" customFormat="1" ht="24.65" customHeight="1">
      <c r="B34" s="454" t="s">
        <v>3125</v>
      </c>
      <c r="C34" s="519" t="s">
        <v>3126</v>
      </c>
      <c r="D34" s="520"/>
    </row>
    <row r="35" spans="2:5" s="440" customFormat="1" ht="24.65" customHeight="1">
      <c r="B35" s="455" t="s">
        <v>3127</v>
      </c>
      <c r="C35" s="521" t="s">
        <v>3128</v>
      </c>
      <c r="D35" s="522"/>
    </row>
    <row r="36" spans="2:5" s="440" customFormat="1" ht="24.65" customHeight="1">
      <c r="B36" s="455" t="s">
        <v>572</v>
      </c>
      <c r="C36" s="521" t="s">
        <v>3129</v>
      </c>
      <c r="D36" s="522"/>
    </row>
    <row r="37" spans="2:5" s="453" customFormat="1" ht="17.5" customHeight="1">
      <c r="B37" s="450" t="s">
        <v>3130</v>
      </c>
      <c r="C37" s="451" t="s">
        <v>3131</v>
      </c>
      <c r="D37" s="452"/>
    </row>
    <row r="38" spans="2:5" s="456" customFormat="1" ht="31" customHeight="1">
      <c r="B38" s="441" t="s">
        <v>662</v>
      </c>
      <c r="C38" s="523" t="s">
        <v>3132</v>
      </c>
      <c r="D38" s="524"/>
    </row>
    <row r="39" spans="2:5" s="456" customFormat="1" ht="38.15" customHeight="1" thickBot="1">
      <c r="B39" s="457" t="s">
        <v>672</v>
      </c>
      <c r="C39" s="511" t="s">
        <v>3133</v>
      </c>
      <c r="D39" s="512"/>
      <c r="E39" s="458"/>
    </row>
    <row r="40" spans="2:5">
      <c r="B40" s="450" t="s">
        <v>3134</v>
      </c>
      <c r="C40" s="459"/>
      <c r="D40" s="460"/>
    </row>
    <row r="41" spans="2:5" ht="52.5" customHeight="1">
      <c r="B41" s="513" t="s">
        <v>3135</v>
      </c>
      <c r="C41" s="514"/>
      <c r="D41" s="515"/>
    </row>
  </sheetData>
  <mergeCells count="19">
    <mergeCell ref="C39:D39"/>
    <mergeCell ref="B41:D41"/>
    <mergeCell ref="B29:D29"/>
    <mergeCell ref="C33:D33"/>
    <mergeCell ref="C34:D34"/>
    <mergeCell ref="C35:D35"/>
    <mergeCell ref="C36:D36"/>
    <mergeCell ref="C38:D38"/>
    <mergeCell ref="B16:D16"/>
    <mergeCell ref="C3:D3"/>
    <mergeCell ref="C4:D4"/>
    <mergeCell ref="C5:D5"/>
    <mergeCell ref="C6:D6"/>
    <mergeCell ref="C7:D7"/>
    <mergeCell ref="B9:D9"/>
    <mergeCell ref="B10:D10"/>
    <mergeCell ref="B12:D12"/>
    <mergeCell ref="B13:D13"/>
    <mergeCell ref="B15:D15"/>
  </mergeCells>
  <hyperlinks>
    <hyperlink ref="C3" r:id="rId1" display="Published 2024 questionnaire " xr:uid="{761C24E6-9DE2-4116-9C4A-1F5D7EDE8825}"/>
    <hyperlink ref="C4:D4" r:id="rId2" display="GRI 102: Climate Change 2025 and GRI 103: Energy 2025" xr:uid="{0EDB58DE-8AAF-415D-8519-945D9879EE4E}"/>
    <hyperlink ref="C3:D3" r:id="rId3" display="2026 Full Corporate Questionnaire" xr:uid="{76DC8583-525F-4690-8319-D40A4064527B}"/>
  </hyperlinks>
  <pageMargins left="0.7" right="0.7" top="0.75" bottom="0.75" header="0.3" footer="0.3"/>
  <pageSetup paperSize="9" fitToWidth="0" fitToHeight="0" orientation="landscape" r:id="rId4"/>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7ED0F-C20E-4282-BD30-B7CD6255903C}">
  <sheetPr>
    <tabColor rgb="FF23559F"/>
  </sheetPr>
  <dimension ref="A1:AD182"/>
  <sheetViews>
    <sheetView workbookViewId="0"/>
  </sheetViews>
  <sheetFormatPr defaultColWidth="8.765625" defaultRowHeight="25" customHeight="1"/>
  <cols>
    <col min="1" max="1" width="0.4609375" style="215" customWidth="1"/>
    <col min="2" max="2" width="9.765625" style="228" customWidth="1"/>
    <col min="3" max="3" width="5.765625" style="228" customWidth="1"/>
    <col min="4" max="4" width="5.4609375" style="228" customWidth="1"/>
    <col min="5" max="5" width="6.84375" style="228" customWidth="1"/>
    <col min="6" max="6" width="45.765625" style="218" customWidth="1"/>
    <col min="7" max="7" width="11.4609375" style="405" customWidth="1"/>
    <col min="8" max="8" width="41.765625" style="218" customWidth="1"/>
    <col min="9" max="9" width="63.23046875" style="406" customWidth="1"/>
    <col min="10" max="10" width="16.84375" style="407" customWidth="1"/>
    <col min="11" max="11" width="23.84375" style="407" customWidth="1"/>
    <col min="12" max="12" width="46.23046875" style="406" customWidth="1"/>
    <col min="13" max="16384" width="8.765625" style="215"/>
  </cols>
  <sheetData>
    <row r="1" spans="2:12" ht="2.5" customHeight="1"/>
    <row r="2" spans="2:12" s="408" customFormat="1" ht="19" customHeight="1" thickBot="1">
      <c r="B2" s="581" t="s">
        <v>28</v>
      </c>
      <c r="C2" s="581"/>
      <c r="D2" s="581"/>
      <c r="E2" s="581"/>
      <c r="F2" s="581"/>
      <c r="G2" s="582" t="s">
        <v>647</v>
      </c>
      <c r="H2" s="583"/>
      <c r="I2" s="583"/>
      <c r="J2" s="584" t="s">
        <v>648</v>
      </c>
      <c r="K2" s="584"/>
      <c r="L2" s="584"/>
    </row>
    <row r="3" spans="2:12" s="350" customFormat="1" ht="34" customHeight="1">
      <c r="B3" s="392" t="s">
        <v>649</v>
      </c>
      <c r="C3" s="392" t="s">
        <v>354</v>
      </c>
      <c r="D3" s="392" t="s">
        <v>355</v>
      </c>
      <c r="E3" s="392" t="s">
        <v>650</v>
      </c>
      <c r="F3" s="392" t="s">
        <v>651</v>
      </c>
      <c r="G3" s="409" t="s">
        <v>652</v>
      </c>
      <c r="H3" s="392" t="s">
        <v>653</v>
      </c>
      <c r="I3" s="392" t="s">
        <v>654</v>
      </c>
      <c r="J3" s="392" t="s">
        <v>648</v>
      </c>
      <c r="K3" s="410" t="s">
        <v>655</v>
      </c>
      <c r="L3" s="392" t="s">
        <v>3141</v>
      </c>
    </row>
    <row r="4" spans="2:12" s="473" customFormat="1" ht="31.5" customHeight="1">
      <c r="B4" s="469" t="s">
        <v>29</v>
      </c>
      <c r="C4" s="469"/>
      <c r="D4" s="469"/>
      <c r="E4" s="469"/>
      <c r="F4" s="470" t="s">
        <v>656</v>
      </c>
      <c r="G4" s="471" t="s">
        <v>571</v>
      </c>
      <c r="H4" s="468" t="s">
        <v>571</v>
      </c>
      <c r="I4" s="468" t="s">
        <v>571</v>
      </c>
      <c r="J4" s="465" t="s">
        <v>572</v>
      </c>
      <c r="K4" s="472" t="s">
        <v>572</v>
      </c>
      <c r="L4" s="464" t="s">
        <v>657</v>
      </c>
    </row>
    <row r="5" spans="2:12" s="473" customFormat="1" ht="31.5" customHeight="1">
      <c r="B5" s="474" t="s">
        <v>632</v>
      </c>
      <c r="C5" s="474" t="s">
        <v>358</v>
      </c>
      <c r="D5" s="474"/>
      <c r="E5" s="474" t="s">
        <v>658</v>
      </c>
      <c r="F5" s="464" t="s">
        <v>659</v>
      </c>
      <c r="G5" s="465" t="s">
        <v>660</v>
      </c>
      <c r="H5" s="464" t="s">
        <v>661</v>
      </c>
      <c r="I5" s="464" t="s">
        <v>3142</v>
      </c>
      <c r="J5" s="465" t="s">
        <v>629</v>
      </c>
      <c r="K5" s="465" t="s">
        <v>662</v>
      </c>
      <c r="L5" s="464" t="s">
        <v>657</v>
      </c>
    </row>
    <row r="6" spans="2:12" s="473" customFormat="1" ht="31.5" customHeight="1">
      <c r="B6" s="474" t="s">
        <v>632</v>
      </c>
      <c r="C6" s="474" t="s">
        <v>362</v>
      </c>
      <c r="D6" s="474"/>
      <c r="E6" s="474" t="s">
        <v>663</v>
      </c>
      <c r="F6" s="464" t="s">
        <v>664</v>
      </c>
      <c r="G6" s="465" t="s">
        <v>665</v>
      </c>
      <c r="H6" s="464" t="s">
        <v>666</v>
      </c>
      <c r="I6" s="464" t="s">
        <v>3143</v>
      </c>
      <c r="J6" s="465" t="s">
        <v>667</v>
      </c>
      <c r="K6" s="465" t="s">
        <v>572</v>
      </c>
      <c r="L6" s="464" t="s">
        <v>657</v>
      </c>
    </row>
    <row r="7" spans="2:12" s="473" customFormat="1" ht="31.5" customHeight="1">
      <c r="B7" s="474" t="s">
        <v>632</v>
      </c>
      <c r="C7" s="474" t="s">
        <v>364</v>
      </c>
      <c r="D7" s="474"/>
      <c r="E7" s="474" t="s">
        <v>668</v>
      </c>
      <c r="F7" s="464" t="s">
        <v>669</v>
      </c>
      <c r="G7" s="465" t="s">
        <v>3144</v>
      </c>
      <c r="H7" s="464" t="s">
        <v>3145</v>
      </c>
      <c r="I7" s="464" t="s">
        <v>3146</v>
      </c>
      <c r="J7" s="465" t="s">
        <v>629</v>
      </c>
      <c r="K7" s="465" t="s">
        <v>672</v>
      </c>
      <c r="L7" s="464" t="s">
        <v>657</v>
      </c>
    </row>
    <row r="8" spans="2:12" s="473" customFormat="1" ht="31.5" customHeight="1">
      <c r="B8" s="474" t="s">
        <v>632</v>
      </c>
      <c r="C8" s="474" t="s">
        <v>405</v>
      </c>
      <c r="D8" s="474"/>
      <c r="E8" s="474" t="s">
        <v>673</v>
      </c>
      <c r="F8" s="464" t="s">
        <v>674</v>
      </c>
      <c r="G8" s="465" t="s">
        <v>675</v>
      </c>
      <c r="H8" s="464" t="s">
        <v>676</v>
      </c>
      <c r="I8" s="464" t="s">
        <v>3147</v>
      </c>
      <c r="J8" s="465" t="s">
        <v>667</v>
      </c>
      <c r="K8" s="465" t="s">
        <v>572</v>
      </c>
      <c r="L8" s="464" t="s">
        <v>677</v>
      </c>
    </row>
    <row r="9" spans="2:12" s="473" customFormat="1" ht="31.5" customHeight="1">
      <c r="B9" s="474" t="s">
        <v>632</v>
      </c>
      <c r="C9" s="474" t="s">
        <v>408</v>
      </c>
      <c r="D9" s="474"/>
      <c r="E9" s="474" t="s">
        <v>678</v>
      </c>
      <c r="F9" s="464" t="s">
        <v>679</v>
      </c>
      <c r="G9" s="465" t="s">
        <v>680</v>
      </c>
      <c r="H9" s="464" t="s">
        <v>681</v>
      </c>
      <c r="I9" s="464" t="s">
        <v>3148</v>
      </c>
      <c r="J9" s="465" t="s">
        <v>629</v>
      </c>
      <c r="K9" s="465" t="s">
        <v>672</v>
      </c>
      <c r="L9" s="464" t="s">
        <v>657</v>
      </c>
    </row>
    <row r="10" spans="2:12" s="473" customFormat="1" ht="31.5" customHeight="1">
      <c r="B10" s="474" t="s">
        <v>632</v>
      </c>
      <c r="C10" s="474" t="s">
        <v>410</v>
      </c>
      <c r="D10" s="474"/>
      <c r="E10" s="474" t="s">
        <v>682</v>
      </c>
      <c r="F10" s="464" t="s">
        <v>683</v>
      </c>
      <c r="G10" s="475" t="s">
        <v>684</v>
      </c>
      <c r="H10" s="466" t="s">
        <v>685</v>
      </c>
      <c r="I10" s="464" t="s">
        <v>686</v>
      </c>
      <c r="J10" s="465" t="s">
        <v>667</v>
      </c>
      <c r="K10" s="465" t="s">
        <v>572</v>
      </c>
      <c r="L10" s="464" t="s">
        <v>657</v>
      </c>
    </row>
    <row r="11" spans="2:12" s="473" customFormat="1" ht="31.5" customHeight="1">
      <c r="B11" s="474" t="s">
        <v>632</v>
      </c>
      <c r="C11" s="474" t="s">
        <v>410</v>
      </c>
      <c r="D11" s="474" t="s">
        <v>374</v>
      </c>
      <c r="E11" s="476" t="s">
        <v>687</v>
      </c>
      <c r="F11" s="464" t="s">
        <v>688</v>
      </c>
      <c r="G11" s="475" t="s">
        <v>684</v>
      </c>
      <c r="H11" s="466" t="s">
        <v>685</v>
      </c>
      <c r="I11" s="466" t="s">
        <v>686</v>
      </c>
      <c r="J11" s="465" t="s">
        <v>667</v>
      </c>
      <c r="K11" s="465" t="s">
        <v>572</v>
      </c>
      <c r="L11" s="464" t="s">
        <v>657</v>
      </c>
    </row>
    <row r="12" spans="2:12" s="473" customFormat="1" ht="31.5" customHeight="1">
      <c r="B12" s="474" t="s">
        <v>632</v>
      </c>
      <c r="C12" s="474" t="s">
        <v>410</v>
      </c>
      <c r="D12" s="474" t="s">
        <v>376</v>
      </c>
      <c r="E12" s="477" t="s">
        <v>689</v>
      </c>
      <c r="F12" s="464" t="s">
        <v>690</v>
      </c>
      <c r="G12" s="465" t="s">
        <v>691</v>
      </c>
      <c r="H12" s="466" t="s">
        <v>692</v>
      </c>
      <c r="I12" s="464" t="s">
        <v>693</v>
      </c>
      <c r="J12" s="465" t="s">
        <v>667</v>
      </c>
      <c r="K12" s="465" t="s">
        <v>572</v>
      </c>
      <c r="L12" s="464" t="s">
        <v>694</v>
      </c>
    </row>
    <row r="13" spans="2:12" s="473" customFormat="1" ht="31.5" customHeight="1">
      <c r="B13" s="474" t="s">
        <v>632</v>
      </c>
      <c r="C13" s="474" t="s">
        <v>410</v>
      </c>
      <c r="D13" s="474" t="s">
        <v>378</v>
      </c>
      <c r="E13" s="477" t="s">
        <v>695</v>
      </c>
      <c r="F13" s="464" t="s">
        <v>696</v>
      </c>
      <c r="G13" s="475" t="s">
        <v>697</v>
      </c>
      <c r="H13" s="466" t="s">
        <v>698</v>
      </c>
      <c r="I13" s="464" t="s">
        <v>699</v>
      </c>
      <c r="J13" s="465" t="s">
        <v>667</v>
      </c>
      <c r="K13" s="465" t="s">
        <v>572</v>
      </c>
      <c r="L13" s="464" t="s">
        <v>657</v>
      </c>
    </row>
    <row r="14" spans="2:12" s="473" customFormat="1" ht="31.5" customHeight="1">
      <c r="B14" s="474" t="s">
        <v>632</v>
      </c>
      <c r="C14" s="474" t="s">
        <v>700</v>
      </c>
      <c r="D14" s="474"/>
      <c r="E14" s="477" t="s">
        <v>701</v>
      </c>
      <c r="F14" s="464" t="s">
        <v>702</v>
      </c>
      <c r="G14" s="465" t="s">
        <v>3149</v>
      </c>
      <c r="H14" s="464" t="s">
        <v>3150</v>
      </c>
      <c r="I14" s="464" t="s">
        <v>3151</v>
      </c>
      <c r="J14" s="465" t="s">
        <v>629</v>
      </c>
      <c r="K14" s="465" t="s">
        <v>662</v>
      </c>
      <c r="L14" s="464" t="s">
        <v>704</v>
      </c>
    </row>
    <row r="15" spans="2:12" s="473" customFormat="1" ht="31.5" customHeight="1">
      <c r="B15" s="474" t="s">
        <v>632</v>
      </c>
      <c r="C15" s="474" t="s">
        <v>705</v>
      </c>
      <c r="D15" s="474"/>
      <c r="E15" s="477" t="s">
        <v>706</v>
      </c>
      <c r="F15" s="464" t="s">
        <v>707</v>
      </c>
      <c r="G15" s="471">
        <v>5.2</v>
      </c>
      <c r="H15" s="468" t="s">
        <v>703</v>
      </c>
      <c r="I15" s="464" t="s">
        <v>3152</v>
      </c>
      <c r="J15" s="465" t="s">
        <v>629</v>
      </c>
      <c r="K15" s="465" t="s">
        <v>662</v>
      </c>
      <c r="L15" s="464" t="s">
        <v>708</v>
      </c>
    </row>
    <row r="16" spans="2:12" s="473" customFormat="1" ht="31.5" customHeight="1">
      <c r="B16" s="474" t="s">
        <v>632</v>
      </c>
      <c r="C16" s="474" t="s">
        <v>705</v>
      </c>
      <c r="D16" s="474" t="s">
        <v>374</v>
      </c>
      <c r="E16" s="474" t="s">
        <v>709</v>
      </c>
      <c r="F16" s="464" t="s">
        <v>710</v>
      </c>
      <c r="G16" s="471" t="s">
        <v>657</v>
      </c>
      <c r="H16" s="468" t="s">
        <v>657</v>
      </c>
      <c r="I16" s="468" t="s">
        <v>657</v>
      </c>
      <c r="J16" s="465" t="s">
        <v>711</v>
      </c>
      <c r="K16" s="465" t="s">
        <v>662</v>
      </c>
      <c r="L16" s="464" t="s">
        <v>657</v>
      </c>
    </row>
    <row r="17" spans="2:30" s="473" customFormat="1" ht="31.5" customHeight="1">
      <c r="B17" s="474" t="s">
        <v>632</v>
      </c>
      <c r="C17" s="474" t="s">
        <v>705</v>
      </c>
      <c r="D17" s="474" t="s">
        <v>376</v>
      </c>
      <c r="E17" s="474" t="s">
        <v>712</v>
      </c>
      <c r="F17" s="464" t="s">
        <v>713</v>
      </c>
      <c r="G17" s="471">
        <v>5.2</v>
      </c>
      <c r="H17" s="468" t="s">
        <v>703</v>
      </c>
      <c r="I17" s="464" t="s">
        <v>3152</v>
      </c>
      <c r="J17" s="465" t="s">
        <v>629</v>
      </c>
      <c r="K17" s="465" t="s">
        <v>662</v>
      </c>
      <c r="L17" s="464" t="s">
        <v>714</v>
      </c>
    </row>
    <row r="18" spans="2:30" s="473" customFormat="1" ht="31.5" customHeight="1">
      <c r="B18" s="474" t="s">
        <v>632</v>
      </c>
      <c r="C18" s="474" t="s">
        <v>374</v>
      </c>
      <c r="D18" s="474"/>
      <c r="E18" s="474" t="s">
        <v>715</v>
      </c>
      <c r="F18" s="464" t="s">
        <v>716</v>
      </c>
      <c r="G18" s="465" t="s">
        <v>717</v>
      </c>
      <c r="H18" s="464" t="s">
        <v>718</v>
      </c>
      <c r="I18" s="464" t="s">
        <v>719</v>
      </c>
      <c r="J18" s="465" t="s">
        <v>667</v>
      </c>
      <c r="K18" s="465" t="s">
        <v>572</v>
      </c>
      <c r="L18" s="464" t="s">
        <v>657</v>
      </c>
    </row>
    <row r="19" spans="2:30" s="473" customFormat="1" ht="31.5" customHeight="1">
      <c r="B19" s="474" t="s">
        <v>632</v>
      </c>
      <c r="C19" s="474" t="s">
        <v>720</v>
      </c>
      <c r="D19" s="474"/>
      <c r="E19" s="474" t="s">
        <v>721</v>
      </c>
      <c r="F19" s="464" t="s">
        <v>722</v>
      </c>
      <c r="G19" s="471">
        <v>5.2</v>
      </c>
      <c r="H19" s="468" t="s">
        <v>703</v>
      </c>
      <c r="I19" s="464" t="s">
        <v>3153</v>
      </c>
      <c r="J19" s="465" t="s">
        <v>667</v>
      </c>
      <c r="K19" s="465" t="s">
        <v>572</v>
      </c>
      <c r="L19" s="464" t="s">
        <v>657</v>
      </c>
    </row>
    <row r="20" spans="2:30" s="478" customFormat="1" ht="31.5" customHeight="1">
      <c r="B20" s="469" t="s">
        <v>31</v>
      </c>
      <c r="C20" s="469"/>
      <c r="D20" s="469"/>
      <c r="E20" s="469"/>
      <c r="F20" s="470" t="s">
        <v>656</v>
      </c>
      <c r="G20" s="471" t="s">
        <v>571</v>
      </c>
      <c r="H20" s="468" t="s">
        <v>571</v>
      </c>
      <c r="I20" s="468" t="s">
        <v>571</v>
      </c>
      <c r="J20" s="465" t="s">
        <v>572</v>
      </c>
      <c r="K20" s="465" t="s">
        <v>572</v>
      </c>
      <c r="L20" s="464" t="s">
        <v>657</v>
      </c>
      <c r="M20" s="473"/>
      <c r="N20" s="473"/>
      <c r="O20" s="473"/>
      <c r="P20" s="473"/>
      <c r="Q20" s="473"/>
      <c r="R20" s="473"/>
      <c r="S20" s="473"/>
      <c r="T20" s="473"/>
      <c r="U20" s="473"/>
      <c r="V20" s="473"/>
      <c r="W20" s="473"/>
      <c r="X20" s="473"/>
      <c r="Y20" s="473"/>
      <c r="Z20" s="473"/>
      <c r="AA20" s="473"/>
      <c r="AB20" s="473"/>
      <c r="AC20" s="473"/>
      <c r="AD20" s="473"/>
    </row>
    <row r="21" spans="2:30" s="473" customFormat="1" ht="31.5" customHeight="1">
      <c r="B21" s="474" t="s">
        <v>633</v>
      </c>
      <c r="C21" s="474" t="s">
        <v>358</v>
      </c>
      <c r="D21" s="474"/>
      <c r="E21" s="474" t="s">
        <v>723</v>
      </c>
      <c r="F21" s="464" t="s">
        <v>724</v>
      </c>
      <c r="G21" s="475" t="s">
        <v>725</v>
      </c>
      <c r="H21" s="464" t="s">
        <v>726</v>
      </c>
      <c r="I21" s="464" t="s">
        <v>3154</v>
      </c>
      <c r="J21" s="465" t="s">
        <v>629</v>
      </c>
      <c r="K21" s="465" t="s">
        <v>672</v>
      </c>
      <c r="L21" s="464" t="s">
        <v>657</v>
      </c>
    </row>
    <row r="22" spans="2:30" s="473" customFormat="1" ht="31.5" customHeight="1">
      <c r="B22" s="474" t="s">
        <v>633</v>
      </c>
      <c r="C22" s="474" t="s">
        <v>362</v>
      </c>
      <c r="D22" s="474"/>
      <c r="E22" s="474" t="s">
        <v>727</v>
      </c>
      <c r="F22" s="464" t="s">
        <v>728</v>
      </c>
      <c r="G22" s="475" t="s">
        <v>3155</v>
      </c>
      <c r="H22" s="464" t="s">
        <v>3156</v>
      </c>
      <c r="I22" s="464" t="s">
        <v>3157</v>
      </c>
      <c r="J22" s="465" t="s">
        <v>629</v>
      </c>
      <c r="K22" s="465" t="s">
        <v>662</v>
      </c>
      <c r="L22" s="467" t="s">
        <v>729</v>
      </c>
    </row>
    <row r="23" spans="2:30" s="473" customFormat="1" ht="31.5" customHeight="1">
      <c r="B23" s="474" t="s">
        <v>633</v>
      </c>
      <c r="C23" s="474" t="s">
        <v>362</v>
      </c>
      <c r="D23" s="474" t="s">
        <v>374</v>
      </c>
      <c r="E23" s="474" t="s">
        <v>730</v>
      </c>
      <c r="F23" s="464" t="s">
        <v>731</v>
      </c>
      <c r="G23" s="465" t="s">
        <v>3158</v>
      </c>
      <c r="H23" s="464" t="s">
        <v>3159</v>
      </c>
      <c r="I23" s="464" t="s">
        <v>3160</v>
      </c>
      <c r="J23" s="465" t="s">
        <v>629</v>
      </c>
      <c r="K23" s="465" t="s">
        <v>662</v>
      </c>
      <c r="L23" s="464" t="s">
        <v>657</v>
      </c>
    </row>
    <row r="24" spans="2:30" s="473" customFormat="1" ht="31.5" customHeight="1">
      <c r="B24" s="474" t="s">
        <v>633</v>
      </c>
      <c r="C24" s="474" t="s">
        <v>362</v>
      </c>
      <c r="D24" s="474" t="s">
        <v>376</v>
      </c>
      <c r="E24" s="474" t="s">
        <v>732</v>
      </c>
      <c r="F24" s="464" t="s">
        <v>733</v>
      </c>
      <c r="G24" s="475" t="s">
        <v>734</v>
      </c>
      <c r="H24" s="464" t="s">
        <v>735</v>
      </c>
      <c r="I24" s="464" t="s">
        <v>3161</v>
      </c>
      <c r="J24" s="465" t="s">
        <v>629</v>
      </c>
      <c r="K24" s="465" t="s">
        <v>662</v>
      </c>
      <c r="L24" s="464" t="s">
        <v>3162</v>
      </c>
    </row>
    <row r="25" spans="2:30" s="473" customFormat="1" ht="31.5" customHeight="1">
      <c r="B25" s="474" t="s">
        <v>633</v>
      </c>
      <c r="C25" s="474" t="s">
        <v>362</v>
      </c>
      <c r="D25" s="474" t="s">
        <v>378</v>
      </c>
      <c r="E25" s="474" t="s">
        <v>736</v>
      </c>
      <c r="F25" s="464" t="s">
        <v>737</v>
      </c>
      <c r="G25" s="465" t="s">
        <v>3163</v>
      </c>
      <c r="H25" s="464" t="s">
        <v>3145</v>
      </c>
      <c r="I25" s="464" t="s">
        <v>3164</v>
      </c>
      <c r="J25" s="465" t="s">
        <v>629</v>
      </c>
      <c r="K25" s="465" t="s">
        <v>672</v>
      </c>
      <c r="L25" s="464" t="s">
        <v>657</v>
      </c>
    </row>
    <row r="26" spans="2:30" s="473" customFormat="1" ht="31.5" customHeight="1">
      <c r="B26" s="474" t="s">
        <v>633</v>
      </c>
      <c r="C26" s="474" t="s">
        <v>362</v>
      </c>
      <c r="D26" s="474" t="s">
        <v>382</v>
      </c>
      <c r="E26" s="474" t="s">
        <v>738</v>
      </c>
      <c r="F26" s="464" t="s">
        <v>739</v>
      </c>
      <c r="G26" s="471" t="s">
        <v>675</v>
      </c>
      <c r="H26" s="464" t="s">
        <v>676</v>
      </c>
      <c r="I26" s="464" t="s">
        <v>3147</v>
      </c>
      <c r="J26" s="465" t="s">
        <v>629</v>
      </c>
      <c r="K26" s="465" t="s">
        <v>662</v>
      </c>
      <c r="L26" s="464" t="s">
        <v>657</v>
      </c>
    </row>
    <row r="27" spans="2:30" s="473" customFormat="1" ht="31.5" customHeight="1">
      <c r="B27" s="474" t="s">
        <v>633</v>
      </c>
      <c r="C27" s="474" t="s">
        <v>362</v>
      </c>
      <c r="D27" s="474" t="s">
        <v>740</v>
      </c>
      <c r="E27" s="474" t="s">
        <v>741</v>
      </c>
      <c r="F27" s="464" t="s">
        <v>742</v>
      </c>
      <c r="G27" s="471" t="s">
        <v>743</v>
      </c>
      <c r="H27" s="468" t="s">
        <v>744</v>
      </c>
      <c r="I27" s="464" t="s">
        <v>745</v>
      </c>
      <c r="J27" s="465" t="s">
        <v>629</v>
      </c>
      <c r="K27" s="465" t="s">
        <v>662</v>
      </c>
      <c r="L27" s="464" t="s">
        <v>657</v>
      </c>
    </row>
    <row r="28" spans="2:30" s="473" customFormat="1" ht="31.5" customHeight="1">
      <c r="B28" s="474" t="s">
        <v>633</v>
      </c>
      <c r="C28" s="474" t="s">
        <v>362</v>
      </c>
      <c r="D28" s="474" t="s">
        <v>746</v>
      </c>
      <c r="E28" s="474" t="s">
        <v>747</v>
      </c>
      <c r="F28" s="464" t="s">
        <v>748</v>
      </c>
      <c r="G28" s="465" t="s">
        <v>749</v>
      </c>
      <c r="H28" s="464" t="s">
        <v>750</v>
      </c>
      <c r="I28" s="464" t="s">
        <v>751</v>
      </c>
      <c r="J28" s="465" t="s">
        <v>629</v>
      </c>
      <c r="K28" s="465" t="s">
        <v>662</v>
      </c>
      <c r="L28" s="464" t="s">
        <v>3087</v>
      </c>
    </row>
    <row r="29" spans="2:30" s="473" customFormat="1" ht="31.5" customHeight="1">
      <c r="B29" s="474" t="s">
        <v>633</v>
      </c>
      <c r="C29" s="474" t="s">
        <v>364</v>
      </c>
      <c r="D29" s="474"/>
      <c r="E29" s="474" t="s">
        <v>752</v>
      </c>
      <c r="F29" s="464" t="s">
        <v>753</v>
      </c>
      <c r="G29" s="471" t="s">
        <v>657</v>
      </c>
      <c r="H29" s="468" t="s">
        <v>657</v>
      </c>
      <c r="I29" s="468" t="s">
        <v>657</v>
      </c>
      <c r="J29" s="465" t="s">
        <v>711</v>
      </c>
      <c r="K29" s="465" t="s">
        <v>662</v>
      </c>
      <c r="L29" s="464" t="s">
        <v>657</v>
      </c>
    </row>
    <row r="30" spans="2:30" s="473" customFormat="1" ht="31.5" customHeight="1">
      <c r="B30" s="474" t="s">
        <v>633</v>
      </c>
      <c r="C30" s="474" t="s">
        <v>364</v>
      </c>
      <c r="D30" s="474" t="s">
        <v>374</v>
      </c>
      <c r="E30" s="474" t="s">
        <v>754</v>
      </c>
      <c r="F30" s="464" t="s">
        <v>710</v>
      </c>
      <c r="G30" s="471" t="s">
        <v>657</v>
      </c>
      <c r="H30" s="468" t="s">
        <v>657</v>
      </c>
      <c r="I30" s="468" t="s">
        <v>657</v>
      </c>
      <c r="J30" s="465" t="s">
        <v>711</v>
      </c>
      <c r="K30" s="465" t="s">
        <v>662</v>
      </c>
      <c r="L30" s="464" t="s">
        <v>657</v>
      </c>
    </row>
    <row r="31" spans="2:30" s="473" customFormat="1" ht="31.5" customHeight="1">
      <c r="B31" s="474" t="s">
        <v>633</v>
      </c>
      <c r="C31" s="474" t="s">
        <v>364</v>
      </c>
      <c r="D31" s="474" t="s">
        <v>376</v>
      </c>
      <c r="E31" s="474" t="s">
        <v>755</v>
      </c>
      <c r="F31" s="464" t="s">
        <v>713</v>
      </c>
      <c r="G31" s="471" t="s">
        <v>657</v>
      </c>
      <c r="H31" s="468" t="s">
        <v>657</v>
      </c>
      <c r="I31" s="468" t="s">
        <v>657</v>
      </c>
      <c r="J31" s="465" t="s">
        <v>711</v>
      </c>
      <c r="K31" s="465" t="s">
        <v>662</v>
      </c>
      <c r="L31" s="464" t="s">
        <v>657</v>
      </c>
    </row>
    <row r="32" spans="2:30" s="473" customFormat="1" ht="31.5" customHeight="1">
      <c r="B32" s="474" t="s">
        <v>633</v>
      </c>
      <c r="C32" s="474" t="s">
        <v>405</v>
      </c>
      <c r="D32" s="474"/>
      <c r="E32" s="474" t="s">
        <v>756</v>
      </c>
      <c r="F32" s="464" t="s">
        <v>757</v>
      </c>
      <c r="G32" s="471" t="s">
        <v>657</v>
      </c>
      <c r="H32" s="468" t="s">
        <v>657</v>
      </c>
      <c r="I32" s="468" t="s">
        <v>657</v>
      </c>
      <c r="J32" s="465" t="s">
        <v>711</v>
      </c>
      <c r="K32" s="465" t="s">
        <v>662</v>
      </c>
      <c r="L32" s="464" t="s">
        <v>657</v>
      </c>
    </row>
    <row r="33" spans="2:12" s="478" customFormat="1" ht="31.5" customHeight="1">
      <c r="B33" s="585" t="s">
        <v>33</v>
      </c>
      <c r="C33" s="586"/>
      <c r="D33" s="586"/>
      <c r="E33" s="587"/>
      <c r="F33" s="470" t="s">
        <v>758</v>
      </c>
      <c r="G33" s="471" t="s">
        <v>571</v>
      </c>
      <c r="H33" s="468" t="s">
        <v>571</v>
      </c>
      <c r="I33" s="468" t="s">
        <v>571</v>
      </c>
      <c r="J33" s="465" t="s">
        <v>572</v>
      </c>
      <c r="K33" s="465" t="s">
        <v>572</v>
      </c>
      <c r="L33" s="464" t="s">
        <v>657</v>
      </c>
    </row>
    <row r="34" spans="2:12" s="473" customFormat="1" ht="31.5" customHeight="1">
      <c r="B34" s="474" t="s">
        <v>634</v>
      </c>
      <c r="C34" s="474" t="s">
        <v>358</v>
      </c>
      <c r="D34" s="474"/>
      <c r="E34" s="474" t="s">
        <v>759</v>
      </c>
      <c r="F34" s="464" t="s">
        <v>760</v>
      </c>
      <c r="G34" s="471" t="s">
        <v>657</v>
      </c>
      <c r="H34" s="479" t="s">
        <v>657</v>
      </c>
      <c r="I34" s="468" t="s">
        <v>657</v>
      </c>
      <c r="J34" s="465" t="s">
        <v>711</v>
      </c>
      <c r="K34" s="465" t="s">
        <v>662</v>
      </c>
      <c r="L34" s="464" t="s">
        <v>657</v>
      </c>
    </row>
    <row r="35" spans="2:12" s="473" customFormat="1" ht="31.5" customHeight="1">
      <c r="B35" s="474" t="s">
        <v>634</v>
      </c>
      <c r="C35" s="474" t="s">
        <v>358</v>
      </c>
      <c r="D35" s="474" t="s">
        <v>374</v>
      </c>
      <c r="E35" s="474" t="s">
        <v>761</v>
      </c>
      <c r="F35" s="464" t="s">
        <v>762</v>
      </c>
      <c r="G35" s="471" t="s">
        <v>657</v>
      </c>
      <c r="H35" s="479" t="s">
        <v>657</v>
      </c>
      <c r="I35" s="468" t="s">
        <v>657</v>
      </c>
      <c r="J35" s="465" t="s">
        <v>711</v>
      </c>
      <c r="K35" s="465" t="s">
        <v>662</v>
      </c>
      <c r="L35" s="464" t="s">
        <v>657</v>
      </c>
    </row>
    <row r="36" spans="2:12" s="473" customFormat="1" ht="31.5" customHeight="1">
      <c r="B36" s="474" t="s">
        <v>634</v>
      </c>
      <c r="C36" s="474" t="s">
        <v>358</v>
      </c>
      <c r="D36" s="474" t="s">
        <v>376</v>
      </c>
      <c r="E36" s="474" t="s">
        <v>763</v>
      </c>
      <c r="F36" s="464" t="s">
        <v>764</v>
      </c>
      <c r="G36" s="471" t="s">
        <v>657</v>
      </c>
      <c r="H36" s="479" t="s">
        <v>657</v>
      </c>
      <c r="I36" s="468" t="s">
        <v>657</v>
      </c>
      <c r="J36" s="465" t="s">
        <v>711</v>
      </c>
      <c r="K36" s="465" t="s">
        <v>662</v>
      </c>
      <c r="L36" s="464" t="s">
        <v>657</v>
      </c>
    </row>
    <row r="37" spans="2:12" s="473" customFormat="1" ht="31.5" customHeight="1">
      <c r="B37" s="474" t="s">
        <v>634</v>
      </c>
      <c r="C37" s="474" t="s">
        <v>362</v>
      </c>
      <c r="D37" s="474"/>
      <c r="E37" s="474" t="s">
        <v>765</v>
      </c>
      <c r="F37" s="464" t="s">
        <v>766</v>
      </c>
      <c r="G37" s="471" t="s">
        <v>657</v>
      </c>
      <c r="H37" s="479" t="s">
        <v>657</v>
      </c>
      <c r="I37" s="468" t="s">
        <v>657</v>
      </c>
      <c r="J37" s="465" t="s">
        <v>711</v>
      </c>
      <c r="K37" s="465" t="s">
        <v>662</v>
      </c>
      <c r="L37" s="464" t="s">
        <v>657</v>
      </c>
    </row>
    <row r="38" spans="2:12" s="473" customFormat="1" ht="31.5" customHeight="1">
      <c r="B38" s="474" t="s">
        <v>634</v>
      </c>
      <c r="C38" s="474" t="s">
        <v>362</v>
      </c>
      <c r="D38" s="474" t="s">
        <v>374</v>
      </c>
      <c r="E38" s="474" t="s">
        <v>767</v>
      </c>
      <c r="F38" s="464" t="s">
        <v>762</v>
      </c>
      <c r="G38" s="471" t="s">
        <v>657</v>
      </c>
      <c r="H38" s="479" t="s">
        <v>657</v>
      </c>
      <c r="I38" s="468" t="s">
        <v>657</v>
      </c>
      <c r="J38" s="465" t="s">
        <v>711</v>
      </c>
      <c r="K38" s="465" t="s">
        <v>662</v>
      </c>
      <c r="L38" s="464" t="s">
        <v>657</v>
      </c>
    </row>
    <row r="39" spans="2:12" s="473" customFormat="1" ht="31.5" customHeight="1">
      <c r="B39" s="474" t="s">
        <v>634</v>
      </c>
      <c r="C39" s="474" t="s">
        <v>362</v>
      </c>
      <c r="D39" s="474" t="s">
        <v>376</v>
      </c>
      <c r="E39" s="474" t="s">
        <v>768</v>
      </c>
      <c r="F39" s="464" t="s">
        <v>764</v>
      </c>
      <c r="G39" s="471" t="s">
        <v>657</v>
      </c>
      <c r="H39" s="479" t="s">
        <v>657</v>
      </c>
      <c r="I39" s="468" t="s">
        <v>657</v>
      </c>
      <c r="J39" s="465" t="s">
        <v>711</v>
      </c>
      <c r="K39" s="465" t="s">
        <v>662</v>
      </c>
      <c r="L39" s="464" t="s">
        <v>657</v>
      </c>
    </row>
    <row r="40" spans="2:12" s="473" customFormat="1" ht="31.5" customHeight="1">
      <c r="B40" s="474" t="s">
        <v>634</v>
      </c>
      <c r="C40" s="474" t="s">
        <v>364</v>
      </c>
      <c r="D40" s="474"/>
      <c r="E40" s="474" t="s">
        <v>769</v>
      </c>
      <c r="F40" s="464" t="s">
        <v>770</v>
      </c>
      <c r="G40" s="471" t="s">
        <v>657</v>
      </c>
      <c r="H40" s="479" t="s">
        <v>657</v>
      </c>
      <c r="I40" s="468" t="s">
        <v>657</v>
      </c>
      <c r="J40" s="465" t="s">
        <v>711</v>
      </c>
      <c r="K40" s="465" t="s">
        <v>662</v>
      </c>
      <c r="L40" s="464" t="s">
        <v>657</v>
      </c>
    </row>
    <row r="41" spans="2:12" s="473" customFormat="1" ht="31.5" customHeight="1">
      <c r="B41" s="474" t="s">
        <v>634</v>
      </c>
      <c r="C41" s="474" t="s">
        <v>364</v>
      </c>
      <c r="D41" s="474" t="s">
        <v>374</v>
      </c>
      <c r="E41" s="474" t="s">
        <v>771</v>
      </c>
      <c r="F41" s="464" t="s">
        <v>762</v>
      </c>
      <c r="G41" s="471" t="s">
        <v>657</v>
      </c>
      <c r="H41" s="479" t="s">
        <v>657</v>
      </c>
      <c r="I41" s="468" t="s">
        <v>657</v>
      </c>
      <c r="J41" s="465" t="s">
        <v>711</v>
      </c>
      <c r="K41" s="465" t="s">
        <v>662</v>
      </c>
      <c r="L41" s="464" t="s">
        <v>657</v>
      </c>
    </row>
    <row r="42" spans="2:12" s="473" customFormat="1" ht="31.5" customHeight="1">
      <c r="B42" s="474" t="s">
        <v>634</v>
      </c>
      <c r="C42" s="474" t="s">
        <v>364</v>
      </c>
      <c r="D42" s="474" t="s">
        <v>376</v>
      </c>
      <c r="E42" s="474" t="s">
        <v>772</v>
      </c>
      <c r="F42" s="464" t="s">
        <v>764</v>
      </c>
      <c r="G42" s="471" t="s">
        <v>657</v>
      </c>
      <c r="H42" s="479" t="s">
        <v>657</v>
      </c>
      <c r="I42" s="468" t="s">
        <v>657</v>
      </c>
      <c r="J42" s="465" t="s">
        <v>711</v>
      </c>
      <c r="K42" s="465" t="s">
        <v>662</v>
      </c>
      <c r="L42" s="464" t="s">
        <v>657</v>
      </c>
    </row>
    <row r="43" spans="2:12" s="473" customFormat="1" ht="31.5" customHeight="1">
      <c r="B43" s="474" t="s">
        <v>634</v>
      </c>
      <c r="C43" s="474" t="s">
        <v>405</v>
      </c>
      <c r="D43" s="474"/>
      <c r="E43" s="474" t="s">
        <v>773</v>
      </c>
      <c r="F43" s="464" t="s">
        <v>774</v>
      </c>
      <c r="G43" s="471" t="s">
        <v>657</v>
      </c>
      <c r="H43" s="479" t="s">
        <v>657</v>
      </c>
      <c r="I43" s="468" t="s">
        <v>657</v>
      </c>
      <c r="J43" s="465" t="s">
        <v>711</v>
      </c>
      <c r="K43" s="465" t="s">
        <v>662</v>
      </c>
      <c r="L43" s="464" t="s">
        <v>657</v>
      </c>
    </row>
    <row r="44" spans="2:12" s="473" customFormat="1" ht="31.5" customHeight="1">
      <c r="B44" s="474" t="s">
        <v>634</v>
      </c>
      <c r="C44" s="474" t="s">
        <v>405</v>
      </c>
      <c r="D44" s="474" t="s">
        <v>374</v>
      </c>
      <c r="E44" s="474" t="s">
        <v>775</v>
      </c>
      <c r="F44" s="464" t="s">
        <v>762</v>
      </c>
      <c r="G44" s="471" t="s">
        <v>657</v>
      </c>
      <c r="H44" s="479" t="s">
        <v>657</v>
      </c>
      <c r="I44" s="468" t="s">
        <v>657</v>
      </c>
      <c r="J44" s="465" t="s">
        <v>711</v>
      </c>
      <c r="K44" s="465" t="s">
        <v>662</v>
      </c>
      <c r="L44" s="464" t="s">
        <v>657</v>
      </c>
    </row>
    <row r="45" spans="2:12" s="473" customFormat="1" ht="31.5" customHeight="1">
      <c r="B45" s="474" t="s">
        <v>634</v>
      </c>
      <c r="C45" s="474" t="s">
        <v>405</v>
      </c>
      <c r="D45" s="474" t="s">
        <v>376</v>
      </c>
      <c r="E45" s="474" t="s">
        <v>776</v>
      </c>
      <c r="F45" s="464" t="s">
        <v>764</v>
      </c>
      <c r="G45" s="471" t="s">
        <v>657</v>
      </c>
      <c r="H45" s="479" t="s">
        <v>657</v>
      </c>
      <c r="I45" s="468" t="s">
        <v>657</v>
      </c>
      <c r="J45" s="465" t="s">
        <v>711</v>
      </c>
      <c r="K45" s="465" t="s">
        <v>662</v>
      </c>
      <c r="L45" s="464" t="s">
        <v>657</v>
      </c>
    </row>
    <row r="46" spans="2:12" s="473" customFormat="1" ht="31.5" customHeight="1">
      <c r="B46" s="474" t="s">
        <v>634</v>
      </c>
      <c r="C46" s="474" t="s">
        <v>408</v>
      </c>
      <c r="D46" s="474"/>
      <c r="E46" s="474" t="s">
        <v>777</v>
      </c>
      <c r="F46" s="464" t="s">
        <v>778</v>
      </c>
      <c r="G46" s="471" t="s">
        <v>657</v>
      </c>
      <c r="H46" s="479" t="s">
        <v>657</v>
      </c>
      <c r="I46" s="468" t="s">
        <v>657</v>
      </c>
      <c r="J46" s="465" t="s">
        <v>711</v>
      </c>
      <c r="K46" s="465" t="s">
        <v>662</v>
      </c>
      <c r="L46" s="464" t="s">
        <v>657</v>
      </c>
    </row>
    <row r="47" spans="2:12" s="473" customFormat="1" ht="31.5" customHeight="1">
      <c r="B47" s="474" t="s">
        <v>634</v>
      </c>
      <c r="C47" s="474" t="s">
        <v>410</v>
      </c>
      <c r="D47" s="474"/>
      <c r="E47" s="474" t="s">
        <v>779</v>
      </c>
      <c r="F47" s="464" t="s">
        <v>780</v>
      </c>
      <c r="G47" s="471" t="s">
        <v>657</v>
      </c>
      <c r="H47" s="479" t="s">
        <v>657</v>
      </c>
      <c r="I47" s="468" t="s">
        <v>657</v>
      </c>
      <c r="J47" s="465" t="s">
        <v>711</v>
      </c>
      <c r="K47" s="465" t="s">
        <v>662</v>
      </c>
      <c r="L47" s="464" t="s">
        <v>657</v>
      </c>
    </row>
    <row r="48" spans="2:12" s="473" customFormat="1" ht="31.5" customHeight="1">
      <c r="B48" s="474" t="s">
        <v>634</v>
      </c>
      <c r="C48" s="474" t="s">
        <v>700</v>
      </c>
      <c r="D48" s="474"/>
      <c r="E48" s="474" t="s">
        <v>781</v>
      </c>
      <c r="F48" s="464" t="s">
        <v>782</v>
      </c>
      <c r="G48" s="471" t="s">
        <v>657</v>
      </c>
      <c r="H48" s="479" t="s">
        <v>657</v>
      </c>
      <c r="I48" s="468" t="s">
        <v>657</v>
      </c>
      <c r="J48" s="465" t="s">
        <v>711</v>
      </c>
      <c r="K48" s="465" t="s">
        <v>662</v>
      </c>
      <c r="L48" s="464" t="s">
        <v>657</v>
      </c>
    </row>
    <row r="49" spans="2:12" s="473" customFormat="1" ht="31.5" customHeight="1">
      <c r="B49" s="474" t="s">
        <v>634</v>
      </c>
      <c r="C49" s="474" t="s">
        <v>705</v>
      </c>
      <c r="D49" s="474"/>
      <c r="E49" s="474" t="s">
        <v>783</v>
      </c>
      <c r="F49" s="464" t="s">
        <v>784</v>
      </c>
      <c r="G49" s="471" t="s">
        <v>657</v>
      </c>
      <c r="H49" s="479" t="s">
        <v>657</v>
      </c>
      <c r="I49" s="468" t="s">
        <v>657</v>
      </c>
      <c r="J49" s="465" t="s">
        <v>711</v>
      </c>
      <c r="K49" s="465" t="s">
        <v>662</v>
      </c>
      <c r="L49" s="464" t="s">
        <v>657</v>
      </c>
    </row>
    <row r="50" spans="2:12" s="473" customFormat="1" ht="31.5" customHeight="1">
      <c r="B50" s="474" t="s">
        <v>634</v>
      </c>
      <c r="C50" s="474" t="s">
        <v>374</v>
      </c>
      <c r="D50" s="474"/>
      <c r="E50" s="474" t="s">
        <v>785</v>
      </c>
      <c r="F50" s="464" t="s">
        <v>786</v>
      </c>
      <c r="G50" s="471" t="s">
        <v>657</v>
      </c>
      <c r="H50" s="479" t="s">
        <v>657</v>
      </c>
      <c r="I50" s="468" t="s">
        <v>657</v>
      </c>
      <c r="J50" s="465" t="s">
        <v>711</v>
      </c>
      <c r="K50" s="465" t="s">
        <v>662</v>
      </c>
      <c r="L50" s="464" t="s">
        <v>657</v>
      </c>
    </row>
    <row r="51" spans="2:12" s="473" customFormat="1" ht="31.5" customHeight="1">
      <c r="B51" s="474" t="s">
        <v>634</v>
      </c>
      <c r="C51" s="474" t="s">
        <v>720</v>
      </c>
      <c r="D51" s="474"/>
      <c r="E51" s="474" t="s">
        <v>787</v>
      </c>
      <c r="F51" s="464" t="s">
        <v>788</v>
      </c>
      <c r="G51" s="471" t="s">
        <v>657</v>
      </c>
      <c r="H51" s="479" t="s">
        <v>657</v>
      </c>
      <c r="I51" s="468" t="s">
        <v>657</v>
      </c>
      <c r="J51" s="465" t="s">
        <v>711</v>
      </c>
      <c r="K51" s="465" t="s">
        <v>662</v>
      </c>
      <c r="L51" s="464" t="s">
        <v>657</v>
      </c>
    </row>
    <row r="52" spans="2:12" s="473" customFormat="1" ht="31.5" customHeight="1">
      <c r="B52" s="474" t="s">
        <v>634</v>
      </c>
      <c r="C52" s="474" t="s">
        <v>720</v>
      </c>
      <c r="D52" s="474" t="s">
        <v>374</v>
      </c>
      <c r="E52" s="474" t="s">
        <v>789</v>
      </c>
      <c r="F52" s="464" t="s">
        <v>790</v>
      </c>
      <c r="G52" s="471" t="s">
        <v>657</v>
      </c>
      <c r="H52" s="479" t="s">
        <v>657</v>
      </c>
      <c r="I52" s="468" t="s">
        <v>657</v>
      </c>
      <c r="J52" s="465" t="s">
        <v>711</v>
      </c>
      <c r="K52" s="465" t="s">
        <v>662</v>
      </c>
      <c r="L52" s="464" t="s">
        <v>657</v>
      </c>
    </row>
    <row r="53" spans="2:12" s="480" customFormat="1" ht="31.5" customHeight="1">
      <c r="B53" s="474" t="s">
        <v>634</v>
      </c>
      <c r="C53" s="474" t="s">
        <v>720</v>
      </c>
      <c r="D53" s="474" t="s">
        <v>376</v>
      </c>
      <c r="E53" s="474" t="s">
        <v>791</v>
      </c>
      <c r="F53" s="464" t="s">
        <v>792</v>
      </c>
      <c r="G53" s="471" t="s">
        <v>657</v>
      </c>
      <c r="H53" s="479" t="s">
        <v>657</v>
      </c>
      <c r="I53" s="468" t="s">
        <v>657</v>
      </c>
      <c r="J53" s="465" t="s">
        <v>711</v>
      </c>
      <c r="K53" s="465" t="s">
        <v>662</v>
      </c>
      <c r="L53" s="464" t="s">
        <v>657</v>
      </c>
    </row>
    <row r="54" spans="2:12" s="478" customFormat="1" ht="31.5" customHeight="1">
      <c r="B54" s="469" t="s">
        <v>35</v>
      </c>
      <c r="C54" s="469"/>
      <c r="D54" s="469"/>
      <c r="E54" s="469"/>
      <c r="F54" s="470" t="s">
        <v>656</v>
      </c>
      <c r="G54" s="471" t="s">
        <v>571</v>
      </c>
      <c r="H54" s="468" t="s">
        <v>571</v>
      </c>
      <c r="I54" s="468" t="s">
        <v>571</v>
      </c>
      <c r="J54" s="465" t="s">
        <v>572</v>
      </c>
      <c r="K54" s="465" t="s">
        <v>572</v>
      </c>
      <c r="L54" s="464" t="s">
        <v>657</v>
      </c>
    </row>
    <row r="55" spans="2:12" s="473" customFormat="1" ht="31.5" customHeight="1">
      <c r="B55" s="474" t="s">
        <v>635</v>
      </c>
      <c r="C55" s="474" t="s">
        <v>358</v>
      </c>
      <c r="D55" s="474"/>
      <c r="E55" s="474" t="s">
        <v>793</v>
      </c>
      <c r="F55" s="464" t="s">
        <v>794</v>
      </c>
      <c r="G55" s="465" t="s">
        <v>795</v>
      </c>
      <c r="H55" s="468" t="s">
        <v>796</v>
      </c>
      <c r="I55" s="464" t="s">
        <v>797</v>
      </c>
      <c r="J55" s="465" t="s">
        <v>667</v>
      </c>
      <c r="K55" s="465" t="s">
        <v>572</v>
      </c>
      <c r="L55" s="464" t="s">
        <v>657</v>
      </c>
    </row>
    <row r="56" spans="2:12" s="473" customFormat="1" ht="31.5" customHeight="1">
      <c r="B56" s="474" t="s">
        <v>635</v>
      </c>
      <c r="C56" s="474" t="s">
        <v>358</v>
      </c>
      <c r="D56" s="474" t="s">
        <v>374</v>
      </c>
      <c r="E56" s="474" t="s">
        <v>798</v>
      </c>
      <c r="F56" s="464" t="s">
        <v>799</v>
      </c>
      <c r="G56" s="465" t="s">
        <v>800</v>
      </c>
      <c r="H56" s="464" t="s">
        <v>801</v>
      </c>
      <c r="I56" s="464" t="s">
        <v>802</v>
      </c>
      <c r="J56" s="465" t="s">
        <v>667</v>
      </c>
      <c r="K56" s="465" t="s">
        <v>572</v>
      </c>
      <c r="L56" s="464" t="s">
        <v>803</v>
      </c>
    </row>
    <row r="57" spans="2:12" s="473" customFormat="1" ht="31.5" customHeight="1">
      <c r="B57" s="474" t="s">
        <v>635</v>
      </c>
      <c r="C57" s="474" t="s">
        <v>358</v>
      </c>
      <c r="D57" s="474" t="s">
        <v>376</v>
      </c>
      <c r="E57" s="474" t="s">
        <v>804</v>
      </c>
      <c r="F57" s="464" t="s">
        <v>805</v>
      </c>
      <c r="G57" s="465" t="s">
        <v>806</v>
      </c>
      <c r="H57" s="468" t="s">
        <v>796</v>
      </c>
      <c r="I57" s="464" t="s">
        <v>807</v>
      </c>
      <c r="J57" s="465" t="s">
        <v>667</v>
      </c>
      <c r="K57" s="465" t="s">
        <v>572</v>
      </c>
      <c r="L57" s="464" t="s">
        <v>808</v>
      </c>
    </row>
    <row r="58" spans="2:12" s="473" customFormat="1" ht="31.5" customHeight="1">
      <c r="B58" s="474" t="s">
        <v>635</v>
      </c>
      <c r="C58" s="474" t="s">
        <v>358</v>
      </c>
      <c r="D58" s="474" t="s">
        <v>378</v>
      </c>
      <c r="E58" s="474" t="s">
        <v>809</v>
      </c>
      <c r="F58" s="464" t="s">
        <v>810</v>
      </c>
      <c r="G58" s="465" t="s">
        <v>806</v>
      </c>
      <c r="H58" s="468" t="s">
        <v>796</v>
      </c>
      <c r="I58" s="481" t="s">
        <v>3165</v>
      </c>
      <c r="J58" s="465" t="s">
        <v>667</v>
      </c>
      <c r="K58" s="465" t="s">
        <v>572</v>
      </c>
      <c r="L58" s="464" t="s">
        <v>657</v>
      </c>
    </row>
    <row r="59" spans="2:12" s="473" customFormat="1" ht="31.5" customHeight="1">
      <c r="B59" s="474" t="s">
        <v>635</v>
      </c>
      <c r="C59" s="474" t="s">
        <v>362</v>
      </c>
      <c r="D59" s="474"/>
      <c r="E59" s="474" t="s">
        <v>811</v>
      </c>
      <c r="F59" s="464" t="s">
        <v>812</v>
      </c>
      <c r="G59" s="465" t="s">
        <v>806</v>
      </c>
      <c r="H59" s="468" t="s">
        <v>796</v>
      </c>
      <c r="I59" s="464" t="s">
        <v>813</v>
      </c>
      <c r="J59" s="465" t="s">
        <v>667</v>
      </c>
      <c r="K59" s="465" t="s">
        <v>572</v>
      </c>
      <c r="L59" s="464" t="s">
        <v>657</v>
      </c>
    </row>
    <row r="60" spans="2:12" s="473" customFormat="1" ht="31.5" customHeight="1">
      <c r="B60" s="474" t="s">
        <v>635</v>
      </c>
      <c r="C60" s="474" t="s">
        <v>364</v>
      </c>
      <c r="D60" s="474"/>
      <c r="E60" s="474" t="s">
        <v>814</v>
      </c>
      <c r="F60" s="464" t="s">
        <v>815</v>
      </c>
      <c r="G60" s="465" t="s">
        <v>806</v>
      </c>
      <c r="H60" s="468" t="s">
        <v>796</v>
      </c>
      <c r="I60" s="464" t="s">
        <v>816</v>
      </c>
      <c r="J60" s="465" t="s">
        <v>667</v>
      </c>
      <c r="K60" s="465" t="s">
        <v>572</v>
      </c>
      <c r="L60" s="464" t="s">
        <v>657</v>
      </c>
    </row>
    <row r="61" spans="2:12" s="473" customFormat="1" ht="31.5" customHeight="1">
      <c r="B61" s="474" t="s">
        <v>635</v>
      </c>
      <c r="C61" s="474" t="s">
        <v>405</v>
      </c>
      <c r="D61" s="474"/>
      <c r="E61" s="474" t="s">
        <v>817</v>
      </c>
      <c r="F61" s="464" t="s">
        <v>818</v>
      </c>
      <c r="G61" s="465" t="s">
        <v>806</v>
      </c>
      <c r="H61" s="468" t="s">
        <v>796</v>
      </c>
      <c r="I61" s="464" t="s">
        <v>819</v>
      </c>
      <c r="J61" s="465" t="s">
        <v>667</v>
      </c>
      <c r="K61" s="465" t="s">
        <v>572</v>
      </c>
      <c r="L61" s="464" t="s">
        <v>657</v>
      </c>
    </row>
    <row r="62" spans="2:12" s="473" customFormat="1" ht="31.5" customHeight="1">
      <c r="B62" s="474" t="s">
        <v>635</v>
      </c>
      <c r="C62" s="474" t="s">
        <v>408</v>
      </c>
      <c r="D62" s="474"/>
      <c r="E62" s="474" t="s">
        <v>820</v>
      </c>
      <c r="F62" s="464" t="s">
        <v>821</v>
      </c>
      <c r="G62" s="465" t="s">
        <v>800</v>
      </c>
      <c r="H62" s="464" t="s">
        <v>801</v>
      </c>
      <c r="I62" s="464" t="s">
        <v>822</v>
      </c>
      <c r="J62" s="465" t="s">
        <v>667</v>
      </c>
      <c r="K62" s="465" t="s">
        <v>572</v>
      </c>
      <c r="L62" s="464" t="s">
        <v>657</v>
      </c>
    </row>
    <row r="63" spans="2:12" s="473" customFormat="1" ht="31.5" customHeight="1">
      <c r="B63" s="474" t="s">
        <v>635</v>
      </c>
      <c r="C63" s="474" t="s">
        <v>410</v>
      </c>
      <c r="D63" s="474"/>
      <c r="E63" s="474" t="s">
        <v>823</v>
      </c>
      <c r="F63" s="464" t="s">
        <v>824</v>
      </c>
      <c r="G63" s="465" t="s">
        <v>800</v>
      </c>
      <c r="H63" s="464" t="s">
        <v>801</v>
      </c>
      <c r="I63" s="464" t="s">
        <v>825</v>
      </c>
      <c r="J63" s="465" t="s">
        <v>667</v>
      </c>
      <c r="K63" s="465" t="s">
        <v>572</v>
      </c>
      <c r="L63" s="464" t="s">
        <v>657</v>
      </c>
    </row>
    <row r="64" spans="2:12" s="473" customFormat="1" ht="31.5" customHeight="1">
      <c r="B64" s="474" t="s">
        <v>635</v>
      </c>
      <c r="C64" s="474" t="s">
        <v>700</v>
      </c>
      <c r="D64" s="474"/>
      <c r="E64" s="474" t="s">
        <v>826</v>
      </c>
      <c r="F64" s="464" t="s">
        <v>827</v>
      </c>
      <c r="G64" s="465" t="s">
        <v>800</v>
      </c>
      <c r="H64" s="464" t="s">
        <v>801</v>
      </c>
      <c r="I64" s="464" t="s">
        <v>828</v>
      </c>
      <c r="J64" s="465" t="s">
        <v>629</v>
      </c>
      <c r="K64" s="465" t="s">
        <v>662</v>
      </c>
      <c r="L64" s="464" t="s">
        <v>829</v>
      </c>
    </row>
    <row r="65" spans="2:12" s="473" customFormat="1" ht="31.5" customHeight="1">
      <c r="B65" s="474" t="s">
        <v>635</v>
      </c>
      <c r="C65" s="474" t="s">
        <v>705</v>
      </c>
      <c r="D65" s="474"/>
      <c r="E65" s="474" t="s">
        <v>830</v>
      </c>
      <c r="F65" s="464" t="s">
        <v>831</v>
      </c>
      <c r="G65" s="465" t="s">
        <v>806</v>
      </c>
      <c r="H65" s="468" t="s">
        <v>796</v>
      </c>
      <c r="I65" s="464" t="s">
        <v>832</v>
      </c>
      <c r="J65" s="465" t="s">
        <v>667</v>
      </c>
      <c r="K65" s="465" t="s">
        <v>572</v>
      </c>
      <c r="L65" s="464" t="s">
        <v>657</v>
      </c>
    </row>
    <row r="66" spans="2:12" s="473" customFormat="1" ht="31.5" customHeight="1">
      <c r="B66" s="474" t="s">
        <v>635</v>
      </c>
      <c r="C66" s="474" t="s">
        <v>705</v>
      </c>
      <c r="D66" s="474" t="s">
        <v>374</v>
      </c>
      <c r="E66" s="474" t="s">
        <v>833</v>
      </c>
      <c r="F66" s="464" t="s">
        <v>834</v>
      </c>
      <c r="G66" s="465" t="s">
        <v>806</v>
      </c>
      <c r="H66" s="468" t="s">
        <v>796</v>
      </c>
      <c r="I66" s="464" t="s">
        <v>835</v>
      </c>
      <c r="J66" s="465" t="s">
        <v>629</v>
      </c>
      <c r="K66" s="465" t="s">
        <v>662</v>
      </c>
      <c r="L66" s="464" t="s">
        <v>836</v>
      </c>
    </row>
    <row r="67" spans="2:12" s="473" customFormat="1" ht="31.5" customHeight="1">
      <c r="B67" s="474" t="s">
        <v>635</v>
      </c>
      <c r="C67" s="474" t="s">
        <v>705</v>
      </c>
      <c r="D67" s="474" t="s">
        <v>376</v>
      </c>
      <c r="E67" s="474" t="s">
        <v>837</v>
      </c>
      <c r="F67" s="464" t="s">
        <v>838</v>
      </c>
      <c r="G67" s="465" t="s">
        <v>806</v>
      </c>
      <c r="H67" s="468" t="s">
        <v>796</v>
      </c>
      <c r="I67" s="464" t="s">
        <v>839</v>
      </c>
      <c r="J67" s="465" t="s">
        <v>667</v>
      </c>
      <c r="K67" s="465" t="s">
        <v>572</v>
      </c>
      <c r="L67" s="464" t="s">
        <v>657</v>
      </c>
    </row>
    <row r="68" spans="2:12" s="473" customFormat="1" ht="31.5" customHeight="1">
      <c r="B68" s="474" t="s">
        <v>635</v>
      </c>
      <c r="C68" s="474" t="s">
        <v>705</v>
      </c>
      <c r="D68" s="474" t="s">
        <v>378</v>
      </c>
      <c r="E68" s="474" t="s">
        <v>840</v>
      </c>
      <c r="F68" s="464" t="s">
        <v>841</v>
      </c>
      <c r="G68" s="465" t="s">
        <v>806</v>
      </c>
      <c r="H68" s="468" t="s">
        <v>796</v>
      </c>
      <c r="I68" s="464" t="s">
        <v>842</v>
      </c>
      <c r="J68" s="465" t="s">
        <v>667</v>
      </c>
      <c r="K68" s="465" t="s">
        <v>572</v>
      </c>
      <c r="L68" s="464" t="s">
        <v>843</v>
      </c>
    </row>
    <row r="69" spans="2:12" s="473" customFormat="1" ht="31.5" customHeight="1">
      <c r="B69" s="474" t="s">
        <v>635</v>
      </c>
      <c r="C69" s="474" t="s">
        <v>705</v>
      </c>
      <c r="D69" s="474" t="s">
        <v>382</v>
      </c>
      <c r="E69" s="474" t="s">
        <v>844</v>
      </c>
      <c r="F69" s="464" t="s">
        <v>845</v>
      </c>
      <c r="G69" s="465" t="s">
        <v>806</v>
      </c>
      <c r="H69" s="468" t="s">
        <v>796</v>
      </c>
      <c r="I69" s="464" t="s">
        <v>846</v>
      </c>
      <c r="J69" s="465" t="s">
        <v>629</v>
      </c>
      <c r="K69" s="465" t="s">
        <v>662</v>
      </c>
      <c r="L69" s="464" t="s">
        <v>847</v>
      </c>
    </row>
    <row r="70" spans="2:12" s="473" customFormat="1" ht="31.5" customHeight="1">
      <c r="B70" s="474" t="s">
        <v>635</v>
      </c>
      <c r="C70" s="474" t="s">
        <v>374</v>
      </c>
      <c r="D70" s="474"/>
      <c r="E70" s="474" t="s">
        <v>848</v>
      </c>
      <c r="F70" s="464" t="s">
        <v>849</v>
      </c>
      <c r="G70" s="465" t="s">
        <v>806</v>
      </c>
      <c r="H70" s="468" t="s">
        <v>796</v>
      </c>
      <c r="I70" s="464" t="s">
        <v>850</v>
      </c>
      <c r="J70" s="465" t="s">
        <v>667</v>
      </c>
      <c r="K70" s="465" t="s">
        <v>572</v>
      </c>
      <c r="L70" s="464" t="s">
        <v>657</v>
      </c>
    </row>
    <row r="71" spans="2:12" s="473" customFormat="1" ht="31.5" customHeight="1">
      <c r="B71" s="474" t="s">
        <v>635</v>
      </c>
      <c r="C71" s="474" t="s">
        <v>720</v>
      </c>
      <c r="D71" s="474"/>
      <c r="E71" s="474" t="s">
        <v>851</v>
      </c>
      <c r="F71" s="464" t="s">
        <v>852</v>
      </c>
      <c r="G71" s="465" t="s">
        <v>806</v>
      </c>
      <c r="H71" s="468" t="s">
        <v>796</v>
      </c>
      <c r="I71" s="464" t="s">
        <v>853</v>
      </c>
      <c r="J71" s="465" t="s">
        <v>667</v>
      </c>
      <c r="K71" s="465" t="s">
        <v>572</v>
      </c>
      <c r="L71" s="464" t="s">
        <v>657</v>
      </c>
    </row>
    <row r="72" spans="2:12" s="473" customFormat="1" ht="31.5" customHeight="1">
      <c r="B72" s="474" t="s">
        <v>635</v>
      </c>
      <c r="C72" s="474" t="s">
        <v>720</v>
      </c>
      <c r="D72" s="474" t="s">
        <v>374</v>
      </c>
      <c r="E72" s="474" t="s">
        <v>854</v>
      </c>
      <c r="F72" s="464" t="s">
        <v>855</v>
      </c>
      <c r="G72" s="465" t="s">
        <v>806</v>
      </c>
      <c r="H72" s="468" t="s">
        <v>856</v>
      </c>
      <c r="I72" s="464" t="s">
        <v>853</v>
      </c>
      <c r="J72" s="465" t="s">
        <v>667</v>
      </c>
      <c r="K72" s="465" t="s">
        <v>572</v>
      </c>
      <c r="L72" s="464" t="s">
        <v>657</v>
      </c>
    </row>
    <row r="73" spans="2:12" s="473" customFormat="1" ht="31.5" customHeight="1">
      <c r="B73" s="474" t="s">
        <v>635</v>
      </c>
      <c r="C73" s="474" t="s">
        <v>720</v>
      </c>
      <c r="D73" s="474" t="s">
        <v>376</v>
      </c>
      <c r="E73" s="474" t="s">
        <v>857</v>
      </c>
      <c r="F73" s="464" t="s">
        <v>858</v>
      </c>
      <c r="G73" s="465" t="s">
        <v>806</v>
      </c>
      <c r="H73" s="468" t="s">
        <v>796</v>
      </c>
      <c r="I73" s="464" t="s">
        <v>859</v>
      </c>
      <c r="J73" s="465" t="s">
        <v>667</v>
      </c>
      <c r="K73" s="465" t="s">
        <v>572</v>
      </c>
      <c r="L73" s="464" t="s">
        <v>657</v>
      </c>
    </row>
    <row r="74" spans="2:12" s="473" customFormat="1" ht="31.5" customHeight="1">
      <c r="B74" s="474" t="s">
        <v>635</v>
      </c>
      <c r="C74" s="474" t="s">
        <v>860</v>
      </c>
      <c r="D74" s="474"/>
      <c r="E74" s="474" t="s">
        <v>861</v>
      </c>
      <c r="F74" s="464" t="s">
        <v>862</v>
      </c>
      <c r="G74" s="465" t="s">
        <v>806</v>
      </c>
      <c r="H74" s="468" t="s">
        <v>796</v>
      </c>
      <c r="I74" s="464" t="s">
        <v>863</v>
      </c>
      <c r="J74" s="465" t="s">
        <v>629</v>
      </c>
      <c r="K74" s="465" t="s">
        <v>662</v>
      </c>
      <c r="L74" s="464" t="s">
        <v>657</v>
      </c>
    </row>
    <row r="75" spans="2:12" s="473" customFormat="1" ht="31.5" customHeight="1">
      <c r="B75" s="469" t="s">
        <v>37</v>
      </c>
      <c r="C75" s="469"/>
      <c r="D75" s="469"/>
      <c r="E75" s="469"/>
      <c r="F75" s="470" t="s">
        <v>656</v>
      </c>
      <c r="G75" s="465" t="s">
        <v>571</v>
      </c>
      <c r="H75" s="468" t="s">
        <v>571</v>
      </c>
      <c r="I75" s="468" t="s">
        <v>571</v>
      </c>
      <c r="J75" s="465" t="s">
        <v>572</v>
      </c>
      <c r="K75" s="465" t="s">
        <v>572</v>
      </c>
      <c r="L75" s="464" t="s">
        <v>657</v>
      </c>
    </row>
    <row r="76" spans="2:12" s="473" customFormat="1" ht="31.5" customHeight="1">
      <c r="B76" s="474" t="s">
        <v>636</v>
      </c>
      <c r="C76" s="474" t="s">
        <v>358</v>
      </c>
      <c r="D76" s="474"/>
      <c r="E76" s="474" t="s">
        <v>864</v>
      </c>
      <c r="F76" s="464" t="s">
        <v>865</v>
      </c>
      <c r="G76" s="471">
        <v>7.6</v>
      </c>
      <c r="H76" s="468" t="s">
        <v>866</v>
      </c>
      <c r="I76" s="464" t="s">
        <v>867</v>
      </c>
      <c r="J76" s="465" t="s">
        <v>667</v>
      </c>
      <c r="K76" s="465" t="s">
        <v>572</v>
      </c>
      <c r="L76" s="464" t="s">
        <v>657</v>
      </c>
    </row>
    <row r="77" spans="2:12" s="473" customFormat="1" ht="31.5" customHeight="1">
      <c r="B77" s="474" t="s">
        <v>636</v>
      </c>
      <c r="C77" s="474" t="s">
        <v>358</v>
      </c>
      <c r="D77" s="474" t="s">
        <v>374</v>
      </c>
      <c r="E77" s="474" t="s">
        <v>868</v>
      </c>
      <c r="F77" s="464" t="s">
        <v>869</v>
      </c>
      <c r="G77" s="465">
        <v>7.6</v>
      </c>
      <c r="H77" s="468" t="s">
        <v>866</v>
      </c>
      <c r="I77" s="464" t="s">
        <v>867</v>
      </c>
      <c r="J77" s="465" t="s">
        <v>667</v>
      </c>
      <c r="K77" s="465" t="s">
        <v>572</v>
      </c>
      <c r="L77" s="464" t="s">
        <v>657</v>
      </c>
    </row>
    <row r="78" spans="2:12" s="473" customFormat="1" ht="31.5" customHeight="1">
      <c r="B78" s="474" t="s">
        <v>636</v>
      </c>
      <c r="C78" s="474" t="s">
        <v>358</v>
      </c>
      <c r="D78" s="474" t="s">
        <v>376</v>
      </c>
      <c r="E78" s="474" t="s">
        <v>870</v>
      </c>
      <c r="F78" s="464" t="s">
        <v>871</v>
      </c>
      <c r="G78" s="471">
        <v>7.6</v>
      </c>
      <c r="H78" s="468" t="s">
        <v>866</v>
      </c>
      <c r="I78" s="464" t="s">
        <v>867</v>
      </c>
      <c r="J78" s="465" t="s">
        <v>667</v>
      </c>
      <c r="K78" s="465" t="s">
        <v>572</v>
      </c>
      <c r="L78" s="464" t="s">
        <v>657</v>
      </c>
    </row>
    <row r="79" spans="2:12" s="473" customFormat="1" ht="31.5" customHeight="1">
      <c r="B79" s="474" t="s">
        <v>636</v>
      </c>
      <c r="C79" s="474" t="s">
        <v>358</v>
      </c>
      <c r="D79" s="474" t="s">
        <v>378</v>
      </c>
      <c r="E79" s="474" t="s">
        <v>872</v>
      </c>
      <c r="F79" s="464" t="s">
        <v>873</v>
      </c>
      <c r="G79" s="471">
        <v>7.6</v>
      </c>
      <c r="H79" s="468" t="s">
        <v>866</v>
      </c>
      <c r="I79" s="464" t="s">
        <v>867</v>
      </c>
      <c r="J79" s="465" t="s">
        <v>667</v>
      </c>
      <c r="K79" s="465" t="s">
        <v>572</v>
      </c>
      <c r="L79" s="464" t="s">
        <v>657</v>
      </c>
    </row>
    <row r="80" spans="2:12" s="473" customFormat="1" ht="31.5" customHeight="1">
      <c r="B80" s="474" t="s">
        <v>636</v>
      </c>
      <c r="C80" s="474" t="s">
        <v>358</v>
      </c>
      <c r="D80" s="474" t="s">
        <v>382</v>
      </c>
      <c r="E80" s="474" t="s">
        <v>874</v>
      </c>
      <c r="F80" s="464" t="s">
        <v>875</v>
      </c>
      <c r="G80" s="465" t="s">
        <v>1288</v>
      </c>
      <c r="H80" s="468" t="s">
        <v>3166</v>
      </c>
      <c r="I80" s="464" t="s">
        <v>3167</v>
      </c>
      <c r="J80" s="465" t="s">
        <v>667</v>
      </c>
      <c r="K80" s="465" t="s">
        <v>572</v>
      </c>
      <c r="L80" s="464" t="s">
        <v>876</v>
      </c>
    </row>
    <row r="81" spans="2:12" s="473" customFormat="1" ht="31.5" customHeight="1">
      <c r="B81" s="474" t="s">
        <v>636</v>
      </c>
      <c r="C81" s="474" t="s">
        <v>362</v>
      </c>
      <c r="D81" s="474"/>
      <c r="E81" s="474" t="s">
        <v>877</v>
      </c>
      <c r="F81" s="464" t="s">
        <v>878</v>
      </c>
      <c r="G81" s="471" t="s">
        <v>628</v>
      </c>
      <c r="H81" s="464" t="s">
        <v>879</v>
      </c>
      <c r="I81" s="464" t="s">
        <v>3168</v>
      </c>
      <c r="J81" s="465" t="s">
        <v>667</v>
      </c>
      <c r="K81" s="465" t="s">
        <v>572</v>
      </c>
      <c r="L81" s="464" t="s">
        <v>657</v>
      </c>
    </row>
    <row r="82" spans="2:12" s="473" customFormat="1" ht="31.5" customHeight="1">
      <c r="B82" s="474" t="s">
        <v>636</v>
      </c>
      <c r="C82" s="474" t="s">
        <v>364</v>
      </c>
      <c r="D82" s="474"/>
      <c r="E82" s="474" t="s">
        <v>880</v>
      </c>
      <c r="F82" s="464" t="s">
        <v>881</v>
      </c>
      <c r="G82" s="471" t="s">
        <v>3169</v>
      </c>
      <c r="H82" s="468" t="s">
        <v>3170</v>
      </c>
      <c r="I82" s="464" t="s">
        <v>3171</v>
      </c>
      <c r="J82" s="465" t="s">
        <v>667</v>
      </c>
      <c r="K82" s="465" t="s">
        <v>572</v>
      </c>
      <c r="L82" s="464" t="s">
        <v>657</v>
      </c>
    </row>
    <row r="83" spans="2:12" s="473" customFormat="1" ht="31.5" customHeight="1">
      <c r="B83" s="474" t="s">
        <v>636</v>
      </c>
      <c r="C83" s="474" t="s">
        <v>405</v>
      </c>
      <c r="D83" s="474"/>
      <c r="E83" s="474" t="s">
        <v>882</v>
      </c>
      <c r="F83" s="464" t="s">
        <v>883</v>
      </c>
      <c r="G83" s="471">
        <v>7.5</v>
      </c>
      <c r="H83" s="468" t="s">
        <v>884</v>
      </c>
      <c r="I83" s="464" t="s">
        <v>885</v>
      </c>
      <c r="J83" s="465" t="s">
        <v>667</v>
      </c>
      <c r="K83" s="465" t="s">
        <v>572</v>
      </c>
      <c r="L83" s="464" t="s">
        <v>657</v>
      </c>
    </row>
    <row r="84" spans="2:12" s="473" customFormat="1" ht="31.5" customHeight="1">
      <c r="B84" s="474" t="s">
        <v>636</v>
      </c>
      <c r="C84" s="474" t="s">
        <v>405</v>
      </c>
      <c r="D84" s="474" t="s">
        <v>374</v>
      </c>
      <c r="E84" s="474" t="s">
        <v>886</v>
      </c>
      <c r="F84" s="464" t="s">
        <v>834</v>
      </c>
      <c r="G84" s="471">
        <v>7.5</v>
      </c>
      <c r="H84" s="468" t="s">
        <v>884</v>
      </c>
      <c r="I84" s="464" t="s">
        <v>887</v>
      </c>
      <c r="J84" s="465" t="s">
        <v>629</v>
      </c>
      <c r="K84" s="465" t="s">
        <v>662</v>
      </c>
      <c r="L84" s="464" t="s">
        <v>888</v>
      </c>
    </row>
    <row r="85" spans="2:12" s="473" customFormat="1" ht="31.5" customHeight="1">
      <c r="B85" s="474" t="s">
        <v>636</v>
      </c>
      <c r="C85" s="474" t="s">
        <v>405</v>
      </c>
      <c r="D85" s="474" t="s">
        <v>376</v>
      </c>
      <c r="E85" s="474" t="s">
        <v>889</v>
      </c>
      <c r="F85" s="464" t="s">
        <v>890</v>
      </c>
      <c r="G85" s="471">
        <v>7.5</v>
      </c>
      <c r="H85" s="468" t="s">
        <v>884</v>
      </c>
      <c r="I85" s="464" t="s">
        <v>891</v>
      </c>
      <c r="J85" s="465" t="s">
        <v>629</v>
      </c>
      <c r="K85" s="465" t="s">
        <v>662</v>
      </c>
      <c r="L85" s="464" t="s">
        <v>657</v>
      </c>
    </row>
    <row r="86" spans="2:12" s="473" customFormat="1" ht="31.5" customHeight="1">
      <c r="B86" s="474" t="s">
        <v>636</v>
      </c>
      <c r="C86" s="474" t="s">
        <v>405</v>
      </c>
      <c r="D86" s="474" t="s">
        <v>378</v>
      </c>
      <c r="E86" s="474" t="s">
        <v>892</v>
      </c>
      <c r="F86" s="464" t="s">
        <v>841</v>
      </c>
      <c r="G86" s="475" t="s">
        <v>893</v>
      </c>
      <c r="H86" s="464" t="s">
        <v>894</v>
      </c>
      <c r="I86" s="464" t="s">
        <v>3172</v>
      </c>
      <c r="J86" s="465" t="s">
        <v>667</v>
      </c>
      <c r="K86" s="465" t="s">
        <v>572</v>
      </c>
      <c r="L86" s="464" t="s">
        <v>657</v>
      </c>
    </row>
    <row r="87" spans="2:12" s="473" customFormat="1" ht="31.5" customHeight="1">
      <c r="B87" s="474" t="s">
        <v>636</v>
      </c>
      <c r="C87" s="474" t="s">
        <v>405</v>
      </c>
      <c r="D87" s="474" t="s">
        <v>382</v>
      </c>
      <c r="E87" s="474" t="s">
        <v>895</v>
      </c>
      <c r="F87" s="464" t="s">
        <v>845</v>
      </c>
      <c r="G87" s="471">
        <v>7.6</v>
      </c>
      <c r="H87" s="468" t="s">
        <v>866</v>
      </c>
      <c r="I87" s="464" t="s">
        <v>867</v>
      </c>
      <c r="J87" s="465" t="s">
        <v>629</v>
      </c>
      <c r="K87" s="465" t="s">
        <v>662</v>
      </c>
      <c r="L87" s="464" t="s">
        <v>847</v>
      </c>
    </row>
    <row r="88" spans="2:12" s="473" customFormat="1" ht="31.5" customHeight="1">
      <c r="B88" s="474" t="s">
        <v>636</v>
      </c>
      <c r="C88" s="474" t="s">
        <v>408</v>
      </c>
      <c r="D88" s="474"/>
      <c r="E88" s="474" t="s">
        <v>896</v>
      </c>
      <c r="F88" s="464" t="s">
        <v>897</v>
      </c>
      <c r="G88" s="471">
        <v>6.1</v>
      </c>
      <c r="H88" s="464" t="s">
        <v>898</v>
      </c>
      <c r="I88" s="464" t="s">
        <v>899</v>
      </c>
      <c r="J88" s="465" t="s">
        <v>667</v>
      </c>
      <c r="K88" s="465" t="s">
        <v>572</v>
      </c>
      <c r="L88" s="464" t="s">
        <v>657</v>
      </c>
    </row>
    <row r="89" spans="2:12" s="473" customFormat="1" ht="31.5" customHeight="1">
      <c r="B89" s="474" t="s">
        <v>636</v>
      </c>
      <c r="C89" s="474" t="s">
        <v>410</v>
      </c>
      <c r="D89" s="474"/>
      <c r="E89" s="474" t="s">
        <v>900</v>
      </c>
      <c r="F89" s="464" t="s">
        <v>901</v>
      </c>
      <c r="G89" s="465" t="s">
        <v>902</v>
      </c>
      <c r="H89" s="464" t="s">
        <v>903</v>
      </c>
      <c r="I89" s="464" t="s">
        <v>904</v>
      </c>
      <c r="J89" s="465" t="s">
        <v>667</v>
      </c>
      <c r="K89" s="465" t="s">
        <v>572</v>
      </c>
      <c r="L89" s="464" t="s">
        <v>657</v>
      </c>
    </row>
    <row r="90" spans="2:12" s="478" customFormat="1" ht="31.5" customHeight="1">
      <c r="B90" s="469" t="s">
        <v>39</v>
      </c>
      <c r="C90" s="469"/>
      <c r="D90" s="469"/>
      <c r="E90" s="469"/>
      <c r="F90" s="470" t="s">
        <v>656</v>
      </c>
      <c r="G90" s="471" t="s">
        <v>571</v>
      </c>
      <c r="H90" s="468" t="s">
        <v>571</v>
      </c>
      <c r="I90" s="468" t="s">
        <v>571</v>
      </c>
      <c r="J90" s="465" t="s">
        <v>572</v>
      </c>
      <c r="K90" s="465" t="s">
        <v>572</v>
      </c>
      <c r="L90" s="464" t="s">
        <v>657</v>
      </c>
    </row>
    <row r="91" spans="2:12" s="473" customFormat="1" ht="31.5" customHeight="1">
      <c r="B91" s="474" t="s">
        <v>637</v>
      </c>
      <c r="C91" s="474" t="s">
        <v>358</v>
      </c>
      <c r="D91" s="474"/>
      <c r="E91" s="474" t="s">
        <v>905</v>
      </c>
      <c r="F91" s="464" t="s">
        <v>906</v>
      </c>
      <c r="G91" s="471">
        <v>7.7</v>
      </c>
      <c r="H91" s="468" t="s">
        <v>907</v>
      </c>
      <c r="I91" s="464" t="s">
        <v>908</v>
      </c>
      <c r="J91" s="465" t="s">
        <v>667</v>
      </c>
      <c r="K91" s="465" t="s">
        <v>572</v>
      </c>
      <c r="L91" s="464" t="s">
        <v>657</v>
      </c>
    </row>
    <row r="92" spans="2:12" s="473" customFormat="1" ht="31.5" customHeight="1">
      <c r="B92" s="474" t="s">
        <v>637</v>
      </c>
      <c r="C92" s="474" t="s">
        <v>358</v>
      </c>
      <c r="D92" s="474" t="s">
        <v>374</v>
      </c>
      <c r="E92" s="474" t="s">
        <v>909</v>
      </c>
      <c r="F92" s="464" t="s">
        <v>910</v>
      </c>
      <c r="G92" s="471">
        <v>7.7</v>
      </c>
      <c r="H92" s="468" t="s">
        <v>907</v>
      </c>
      <c r="I92" s="464" t="s">
        <v>908</v>
      </c>
      <c r="J92" s="465" t="s">
        <v>667</v>
      </c>
      <c r="K92" s="465" t="s">
        <v>572</v>
      </c>
      <c r="L92" s="464" t="s">
        <v>657</v>
      </c>
    </row>
    <row r="93" spans="2:12" s="473" customFormat="1" ht="31.5" customHeight="1">
      <c r="B93" s="474" t="s">
        <v>637</v>
      </c>
      <c r="C93" s="474" t="s">
        <v>358</v>
      </c>
      <c r="D93" s="474" t="s">
        <v>376</v>
      </c>
      <c r="E93" s="474" t="s">
        <v>911</v>
      </c>
      <c r="F93" s="464" t="s">
        <v>912</v>
      </c>
      <c r="G93" s="471">
        <v>7.7</v>
      </c>
      <c r="H93" s="468" t="s">
        <v>907</v>
      </c>
      <c r="I93" s="464" t="s">
        <v>908</v>
      </c>
      <c r="J93" s="465" t="s">
        <v>667</v>
      </c>
      <c r="K93" s="465" t="s">
        <v>572</v>
      </c>
      <c r="L93" s="464" t="s">
        <v>657</v>
      </c>
    </row>
    <row r="94" spans="2:12" s="473" customFormat="1" ht="31.5" customHeight="1">
      <c r="B94" s="474" t="s">
        <v>637</v>
      </c>
      <c r="C94" s="474" t="s">
        <v>358</v>
      </c>
      <c r="D94" s="474" t="s">
        <v>378</v>
      </c>
      <c r="E94" s="474" t="s">
        <v>913</v>
      </c>
      <c r="F94" s="464" t="s">
        <v>873</v>
      </c>
      <c r="G94" s="471">
        <v>7.7</v>
      </c>
      <c r="H94" s="468" t="s">
        <v>907</v>
      </c>
      <c r="I94" s="464" t="s">
        <v>908</v>
      </c>
      <c r="J94" s="465" t="s">
        <v>667</v>
      </c>
      <c r="K94" s="465" t="s">
        <v>572</v>
      </c>
      <c r="L94" s="464" t="s">
        <v>657</v>
      </c>
    </row>
    <row r="95" spans="2:12" s="473" customFormat="1" ht="31.5" customHeight="1">
      <c r="B95" s="474" t="s">
        <v>637</v>
      </c>
      <c r="C95" s="474" t="s">
        <v>358</v>
      </c>
      <c r="D95" s="474" t="s">
        <v>382</v>
      </c>
      <c r="E95" s="474" t="s">
        <v>914</v>
      </c>
      <c r="F95" s="464" t="s">
        <v>875</v>
      </c>
      <c r="G95" s="465" t="s">
        <v>3173</v>
      </c>
      <c r="H95" s="464" t="s">
        <v>3174</v>
      </c>
      <c r="I95" s="464" t="s">
        <v>3175</v>
      </c>
      <c r="J95" s="465" t="s">
        <v>667</v>
      </c>
      <c r="K95" s="465" t="s">
        <v>572</v>
      </c>
      <c r="L95" s="464" t="s">
        <v>876</v>
      </c>
    </row>
    <row r="96" spans="2:12" s="473" customFormat="1" ht="31.5" customHeight="1">
      <c r="B96" s="474" t="s">
        <v>637</v>
      </c>
      <c r="C96" s="474" t="s">
        <v>362</v>
      </c>
      <c r="D96" s="474"/>
      <c r="E96" s="474" t="s">
        <v>915</v>
      </c>
      <c r="F96" s="464" t="s">
        <v>916</v>
      </c>
      <c r="G96" s="471" t="s">
        <v>628</v>
      </c>
      <c r="H96" s="464" t="s">
        <v>879</v>
      </c>
      <c r="I96" s="464" t="s">
        <v>917</v>
      </c>
      <c r="J96" s="465" t="s">
        <v>667</v>
      </c>
      <c r="K96" s="465" t="s">
        <v>572</v>
      </c>
      <c r="L96" s="464" t="s">
        <v>657</v>
      </c>
    </row>
    <row r="97" spans="2:12" s="473" customFormat="1" ht="31.5" customHeight="1">
      <c r="B97" s="474" t="s">
        <v>637</v>
      </c>
      <c r="C97" s="474" t="s">
        <v>364</v>
      </c>
      <c r="D97" s="474"/>
      <c r="E97" s="474" t="s">
        <v>918</v>
      </c>
      <c r="F97" s="464" t="s">
        <v>919</v>
      </c>
      <c r="G97" s="471" t="s">
        <v>3169</v>
      </c>
      <c r="H97" s="468" t="s">
        <v>3170</v>
      </c>
      <c r="I97" s="464" t="s">
        <v>3176</v>
      </c>
      <c r="J97" s="465" t="s">
        <v>629</v>
      </c>
      <c r="K97" s="465" t="s">
        <v>662</v>
      </c>
      <c r="L97" s="464" t="s">
        <v>920</v>
      </c>
    </row>
    <row r="98" spans="2:12" s="473" customFormat="1" ht="31.5" customHeight="1">
      <c r="B98" s="474" t="s">
        <v>637</v>
      </c>
      <c r="C98" s="474" t="s">
        <v>405</v>
      </c>
      <c r="D98" s="474"/>
      <c r="E98" s="474" t="s">
        <v>921</v>
      </c>
      <c r="F98" s="464" t="s">
        <v>883</v>
      </c>
      <c r="G98" s="471">
        <v>7.5</v>
      </c>
      <c r="H98" s="468" t="s">
        <v>884</v>
      </c>
      <c r="I98" s="464" t="s">
        <v>885</v>
      </c>
      <c r="J98" s="465" t="s">
        <v>667</v>
      </c>
      <c r="K98" s="465" t="s">
        <v>572</v>
      </c>
      <c r="L98" s="464" t="s">
        <v>657</v>
      </c>
    </row>
    <row r="99" spans="2:12" s="473" customFormat="1" ht="31.5" customHeight="1">
      <c r="B99" s="474" t="s">
        <v>637</v>
      </c>
      <c r="C99" s="474" t="s">
        <v>405</v>
      </c>
      <c r="D99" s="474" t="s">
        <v>374</v>
      </c>
      <c r="E99" s="474" t="s">
        <v>922</v>
      </c>
      <c r="F99" s="464" t="s">
        <v>834</v>
      </c>
      <c r="G99" s="471">
        <v>7.5</v>
      </c>
      <c r="H99" s="468" t="s">
        <v>884</v>
      </c>
      <c r="I99" s="464" t="s">
        <v>887</v>
      </c>
      <c r="J99" s="465" t="s">
        <v>629</v>
      </c>
      <c r="K99" s="465" t="s">
        <v>662</v>
      </c>
      <c r="L99" s="464" t="s">
        <v>888</v>
      </c>
    </row>
    <row r="100" spans="2:12" s="473" customFormat="1" ht="31.5" customHeight="1">
      <c r="B100" s="474" t="s">
        <v>637</v>
      </c>
      <c r="C100" s="474" t="s">
        <v>405</v>
      </c>
      <c r="D100" s="474" t="s">
        <v>376</v>
      </c>
      <c r="E100" s="474" t="s">
        <v>923</v>
      </c>
      <c r="F100" s="464" t="s">
        <v>924</v>
      </c>
      <c r="G100" s="471">
        <v>7.5</v>
      </c>
      <c r="H100" s="468" t="s">
        <v>884</v>
      </c>
      <c r="I100" s="464" t="s">
        <v>891</v>
      </c>
      <c r="J100" s="465" t="s">
        <v>629</v>
      </c>
      <c r="K100" s="465" t="s">
        <v>662</v>
      </c>
      <c r="L100" s="464" t="s">
        <v>657</v>
      </c>
    </row>
    <row r="101" spans="2:12" s="473" customFormat="1" ht="31.5" customHeight="1">
      <c r="B101" s="474" t="s">
        <v>637</v>
      </c>
      <c r="C101" s="474" t="s">
        <v>405</v>
      </c>
      <c r="D101" s="474" t="s">
        <v>378</v>
      </c>
      <c r="E101" s="474" t="s">
        <v>925</v>
      </c>
      <c r="F101" s="464" t="s">
        <v>841</v>
      </c>
      <c r="G101" s="475" t="s">
        <v>893</v>
      </c>
      <c r="H101" s="464" t="s">
        <v>926</v>
      </c>
      <c r="I101" s="464" t="s">
        <v>3177</v>
      </c>
      <c r="J101" s="465" t="s">
        <v>667</v>
      </c>
      <c r="K101" s="465" t="s">
        <v>572</v>
      </c>
      <c r="L101" s="464" t="s">
        <v>657</v>
      </c>
    </row>
    <row r="102" spans="2:12" s="473" customFormat="1" ht="31.5" customHeight="1">
      <c r="B102" s="474" t="s">
        <v>637</v>
      </c>
      <c r="C102" s="474" t="s">
        <v>405</v>
      </c>
      <c r="D102" s="474" t="s">
        <v>382</v>
      </c>
      <c r="E102" s="474" t="s">
        <v>927</v>
      </c>
      <c r="F102" s="464" t="s">
        <v>845</v>
      </c>
      <c r="G102" s="471">
        <v>7.7</v>
      </c>
      <c r="H102" s="468" t="s">
        <v>907</v>
      </c>
      <c r="I102" s="464" t="s">
        <v>928</v>
      </c>
      <c r="J102" s="465" t="s">
        <v>629</v>
      </c>
      <c r="K102" s="465" t="s">
        <v>662</v>
      </c>
      <c r="L102" s="464" t="s">
        <v>847</v>
      </c>
    </row>
    <row r="103" spans="2:12" s="473" customFormat="1" ht="31.5" customHeight="1">
      <c r="B103" s="474" t="s">
        <v>637</v>
      </c>
      <c r="C103" s="474" t="s">
        <v>408</v>
      </c>
      <c r="D103" s="474"/>
      <c r="E103" s="474" t="s">
        <v>929</v>
      </c>
      <c r="F103" s="464" t="s">
        <v>930</v>
      </c>
      <c r="G103" s="471">
        <v>6.1</v>
      </c>
      <c r="H103" s="464" t="s">
        <v>898</v>
      </c>
      <c r="I103" s="464" t="s">
        <v>899</v>
      </c>
      <c r="J103" s="465" t="s">
        <v>667</v>
      </c>
      <c r="K103" s="465" t="s">
        <v>572</v>
      </c>
      <c r="L103" s="464" t="s">
        <v>657</v>
      </c>
    </row>
    <row r="104" spans="2:12" s="473" customFormat="1" ht="31.5" customHeight="1">
      <c r="B104" s="474" t="s">
        <v>637</v>
      </c>
      <c r="C104" s="474" t="s">
        <v>410</v>
      </c>
      <c r="D104" s="474"/>
      <c r="E104" s="474" t="s">
        <v>931</v>
      </c>
      <c r="F104" s="464" t="s">
        <v>901</v>
      </c>
      <c r="G104" s="465" t="s">
        <v>932</v>
      </c>
      <c r="H104" s="464" t="s">
        <v>933</v>
      </c>
      <c r="I104" s="464" t="s">
        <v>934</v>
      </c>
      <c r="J104" s="465" t="s">
        <v>667</v>
      </c>
      <c r="K104" s="465" t="s">
        <v>572</v>
      </c>
      <c r="L104" s="464" t="s">
        <v>657</v>
      </c>
    </row>
    <row r="105" spans="2:12" s="473" customFormat="1" ht="31.5" customHeight="1">
      <c r="B105" s="469" t="s">
        <v>41</v>
      </c>
      <c r="C105" s="469"/>
      <c r="D105" s="469"/>
      <c r="E105" s="469"/>
      <c r="F105" s="470" t="s">
        <v>656</v>
      </c>
      <c r="G105" s="471" t="s">
        <v>571</v>
      </c>
      <c r="H105" s="468" t="s">
        <v>571</v>
      </c>
      <c r="I105" s="468" t="s">
        <v>571</v>
      </c>
      <c r="J105" s="465" t="s">
        <v>572</v>
      </c>
      <c r="K105" s="465" t="s">
        <v>572</v>
      </c>
      <c r="L105" s="464" t="s">
        <v>657</v>
      </c>
    </row>
    <row r="106" spans="2:12" s="473" customFormat="1" ht="31.5" customHeight="1">
      <c r="B106" s="474" t="s">
        <v>638</v>
      </c>
      <c r="C106" s="474" t="s">
        <v>358</v>
      </c>
      <c r="D106" s="474"/>
      <c r="E106" s="474" t="s">
        <v>935</v>
      </c>
      <c r="F106" s="464" t="s">
        <v>936</v>
      </c>
      <c r="G106" s="471">
        <v>7.8</v>
      </c>
      <c r="H106" s="468" t="s">
        <v>937</v>
      </c>
      <c r="I106" s="464" t="s">
        <v>938</v>
      </c>
      <c r="J106" s="465" t="s">
        <v>667</v>
      </c>
      <c r="K106" s="465" t="s">
        <v>572</v>
      </c>
      <c r="L106" s="464" t="s">
        <v>657</v>
      </c>
    </row>
    <row r="107" spans="2:12" s="473" customFormat="1" ht="31.5" customHeight="1">
      <c r="B107" s="474" t="s">
        <v>638</v>
      </c>
      <c r="C107" s="474" t="s">
        <v>358</v>
      </c>
      <c r="D107" s="474" t="s">
        <v>374</v>
      </c>
      <c r="E107" s="474" t="s">
        <v>939</v>
      </c>
      <c r="F107" s="464" t="s">
        <v>940</v>
      </c>
      <c r="G107" s="471">
        <v>7.8</v>
      </c>
      <c r="H107" s="468" t="s">
        <v>937</v>
      </c>
      <c r="I107" s="464" t="s">
        <v>941</v>
      </c>
      <c r="J107" s="465" t="s">
        <v>667</v>
      </c>
      <c r="K107" s="465" t="s">
        <v>572</v>
      </c>
      <c r="L107" s="464" t="s">
        <v>657</v>
      </c>
    </row>
    <row r="108" spans="2:12" s="473" customFormat="1" ht="31.5" customHeight="1">
      <c r="B108" s="474" t="s">
        <v>638</v>
      </c>
      <c r="C108" s="474" t="s">
        <v>358</v>
      </c>
      <c r="D108" s="474" t="s">
        <v>376</v>
      </c>
      <c r="E108" s="474" t="s">
        <v>942</v>
      </c>
      <c r="F108" s="464" t="s">
        <v>869</v>
      </c>
      <c r="G108" s="471">
        <v>7.8</v>
      </c>
      <c r="H108" s="468" t="s">
        <v>937</v>
      </c>
      <c r="I108" s="464" t="s">
        <v>943</v>
      </c>
      <c r="J108" s="465" t="s">
        <v>667</v>
      </c>
      <c r="K108" s="465" t="s">
        <v>572</v>
      </c>
      <c r="L108" s="464" t="s">
        <v>657</v>
      </c>
    </row>
    <row r="109" spans="2:12" s="473" customFormat="1" ht="31.5" customHeight="1">
      <c r="B109" s="474" t="s">
        <v>638</v>
      </c>
      <c r="C109" s="474" t="s">
        <v>358</v>
      </c>
      <c r="D109" s="474" t="s">
        <v>378</v>
      </c>
      <c r="E109" s="474" t="s">
        <v>944</v>
      </c>
      <c r="F109" s="464" t="s">
        <v>945</v>
      </c>
      <c r="G109" s="471">
        <v>7.8</v>
      </c>
      <c r="H109" s="468" t="s">
        <v>937</v>
      </c>
      <c r="I109" s="464" t="s">
        <v>943</v>
      </c>
      <c r="J109" s="465" t="s">
        <v>667</v>
      </c>
      <c r="K109" s="465" t="s">
        <v>572</v>
      </c>
      <c r="L109" s="464" t="s">
        <v>657</v>
      </c>
    </row>
    <row r="110" spans="2:12" s="473" customFormat="1" ht="31.5" customHeight="1">
      <c r="B110" s="474" t="s">
        <v>638</v>
      </c>
      <c r="C110" s="474" t="s">
        <v>358</v>
      </c>
      <c r="D110" s="474" t="s">
        <v>382</v>
      </c>
      <c r="E110" s="474" t="s">
        <v>946</v>
      </c>
      <c r="F110" s="464" t="s">
        <v>873</v>
      </c>
      <c r="G110" s="471">
        <v>7.8</v>
      </c>
      <c r="H110" s="468" t="s">
        <v>937</v>
      </c>
      <c r="I110" s="464" t="s">
        <v>938</v>
      </c>
      <c r="J110" s="465" t="s">
        <v>667</v>
      </c>
      <c r="K110" s="465" t="s">
        <v>572</v>
      </c>
      <c r="L110" s="464" t="s">
        <v>657</v>
      </c>
    </row>
    <row r="111" spans="2:12" s="473" customFormat="1" ht="31.5" customHeight="1">
      <c r="B111" s="474" t="s">
        <v>638</v>
      </c>
      <c r="C111" s="474" t="s">
        <v>358</v>
      </c>
      <c r="D111" s="474" t="s">
        <v>740</v>
      </c>
      <c r="E111" s="474" t="s">
        <v>947</v>
      </c>
      <c r="F111" s="464" t="s">
        <v>875</v>
      </c>
      <c r="G111" s="471">
        <v>7.8</v>
      </c>
      <c r="H111" s="468" t="s">
        <v>937</v>
      </c>
      <c r="I111" s="464" t="s">
        <v>3178</v>
      </c>
      <c r="J111" s="465" t="s">
        <v>667</v>
      </c>
      <c r="K111" s="465" t="s">
        <v>572</v>
      </c>
      <c r="L111" s="464" t="s">
        <v>876</v>
      </c>
    </row>
    <row r="112" spans="2:12" s="473" customFormat="1" ht="31.5" customHeight="1">
      <c r="B112" s="474" t="s">
        <v>638</v>
      </c>
      <c r="C112" s="474" t="s">
        <v>362</v>
      </c>
      <c r="D112" s="474"/>
      <c r="E112" s="474" t="s">
        <v>948</v>
      </c>
      <c r="F112" s="464" t="s">
        <v>949</v>
      </c>
      <c r="G112" s="471">
        <v>7.8</v>
      </c>
      <c r="H112" s="468" t="s">
        <v>937</v>
      </c>
      <c r="I112" s="464" t="s">
        <v>950</v>
      </c>
      <c r="J112" s="465" t="s">
        <v>667</v>
      </c>
      <c r="K112" s="465" t="s">
        <v>572</v>
      </c>
      <c r="L112" s="464" t="s">
        <v>657</v>
      </c>
    </row>
    <row r="113" spans="2:12" s="473" customFormat="1" ht="31.5" customHeight="1">
      <c r="B113" s="474" t="s">
        <v>638</v>
      </c>
      <c r="C113" s="474" t="s">
        <v>364</v>
      </c>
      <c r="D113" s="474"/>
      <c r="E113" s="474" t="s">
        <v>951</v>
      </c>
      <c r="F113" s="464" t="s">
        <v>952</v>
      </c>
      <c r="G113" s="471" t="s">
        <v>3169</v>
      </c>
      <c r="H113" s="468" t="s">
        <v>3170</v>
      </c>
      <c r="I113" s="464" t="s">
        <v>3176</v>
      </c>
      <c r="J113" s="465" t="s">
        <v>629</v>
      </c>
      <c r="K113" s="465" t="s">
        <v>662</v>
      </c>
      <c r="L113" s="464" t="s">
        <v>953</v>
      </c>
    </row>
    <row r="114" spans="2:12" s="473" customFormat="1" ht="31.5" customHeight="1">
      <c r="B114" s="474" t="s">
        <v>638</v>
      </c>
      <c r="C114" s="474" t="s">
        <v>405</v>
      </c>
      <c r="D114" s="474"/>
      <c r="E114" s="474" t="s">
        <v>954</v>
      </c>
      <c r="F114" s="464" t="s">
        <v>883</v>
      </c>
      <c r="G114" s="471">
        <v>7.5</v>
      </c>
      <c r="H114" s="468" t="s">
        <v>884</v>
      </c>
      <c r="I114" s="464" t="s">
        <v>885</v>
      </c>
      <c r="J114" s="465" t="s">
        <v>667</v>
      </c>
      <c r="K114" s="465" t="s">
        <v>572</v>
      </c>
      <c r="L114" s="464" t="s">
        <v>657</v>
      </c>
    </row>
    <row r="115" spans="2:12" s="473" customFormat="1" ht="31.5" customHeight="1">
      <c r="B115" s="474" t="s">
        <v>638</v>
      </c>
      <c r="C115" s="474" t="s">
        <v>405</v>
      </c>
      <c r="D115" s="474" t="s">
        <v>374</v>
      </c>
      <c r="E115" s="474" t="s">
        <v>955</v>
      </c>
      <c r="F115" s="464" t="s">
        <v>834</v>
      </c>
      <c r="G115" s="471">
        <v>7.5</v>
      </c>
      <c r="H115" s="468" t="s">
        <v>884</v>
      </c>
      <c r="I115" s="464" t="s">
        <v>887</v>
      </c>
      <c r="J115" s="465" t="s">
        <v>629</v>
      </c>
      <c r="K115" s="465" t="s">
        <v>662</v>
      </c>
      <c r="L115" s="464" t="s">
        <v>888</v>
      </c>
    </row>
    <row r="116" spans="2:12" s="473" customFormat="1" ht="31.5" customHeight="1">
      <c r="B116" s="474" t="s">
        <v>638</v>
      </c>
      <c r="C116" s="474" t="s">
        <v>405</v>
      </c>
      <c r="D116" s="474" t="s">
        <v>376</v>
      </c>
      <c r="E116" s="474" t="s">
        <v>956</v>
      </c>
      <c r="F116" s="464" t="s">
        <v>957</v>
      </c>
      <c r="G116" s="471">
        <v>7.5</v>
      </c>
      <c r="H116" s="468" t="s">
        <v>884</v>
      </c>
      <c r="I116" s="464" t="s">
        <v>891</v>
      </c>
      <c r="J116" s="465" t="s">
        <v>629</v>
      </c>
      <c r="K116" s="465" t="s">
        <v>662</v>
      </c>
      <c r="L116" s="464" t="s">
        <v>657</v>
      </c>
    </row>
    <row r="117" spans="2:12" s="473" customFormat="1" ht="31.5" customHeight="1">
      <c r="B117" s="474" t="s">
        <v>638</v>
      </c>
      <c r="C117" s="474" t="s">
        <v>405</v>
      </c>
      <c r="D117" s="474" t="s">
        <v>378</v>
      </c>
      <c r="E117" s="474" t="s">
        <v>958</v>
      </c>
      <c r="F117" s="464" t="s">
        <v>841</v>
      </c>
      <c r="G117" s="475" t="s">
        <v>893</v>
      </c>
      <c r="H117" s="464" t="s">
        <v>894</v>
      </c>
      <c r="I117" s="464" t="s">
        <v>3172</v>
      </c>
      <c r="J117" s="465" t="s">
        <v>667</v>
      </c>
      <c r="K117" s="465" t="s">
        <v>572</v>
      </c>
      <c r="L117" s="464" t="s">
        <v>657</v>
      </c>
    </row>
    <row r="118" spans="2:12" s="473" customFormat="1" ht="31.5" customHeight="1">
      <c r="B118" s="474" t="s">
        <v>638</v>
      </c>
      <c r="C118" s="474" t="s">
        <v>405</v>
      </c>
      <c r="D118" s="474" t="s">
        <v>382</v>
      </c>
      <c r="E118" s="474" t="s">
        <v>959</v>
      </c>
      <c r="F118" s="464" t="s">
        <v>845</v>
      </c>
      <c r="G118" s="471" t="s">
        <v>960</v>
      </c>
      <c r="H118" s="468" t="s">
        <v>961</v>
      </c>
      <c r="I118" s="464" t="s">
        <v>962</v>
      </c>
      <c r="J118" s="465" t="s">
        <v>629</v>
      </c>
      <c r="K118" s="465" t="s">
        <v>662</v>
      </c>
      <c r="L118" s="464" t="s">
        <v>847</v>
      </c>
    </row>
    <row r="119" spans="2:12" s="473" customFormat="1" ht="31.5" customHeight="1">
      <c r="B119" s="474" t="s">
        <v>638</v>
      </c>
      <c r="C119" s="474" t="s">
        <v>408</v>
      </c>
      <c r="D119" s="474"/>
      <c r="E119" s="474" t="s">
        <v>963</v>
      </c>
      <c r="F119" s="464" t="s">
        <v>964</v>
      </c>
      <c r="G119" s="471">
        <v>6.1</v>
      </c>
      <c r="H119" s="464" t="s">
        <v>965</v>
      </c>
      <c r="I119" s="464" t="s">
        <v>966</v>
      </c>
      <c r="J119" s="465" t="s">
        <v>667</v>
      </c>
      <c r="K119" s="465" t="s">
        <v>572</v>
      </c>
      <c r="L119" s="464" t="s">
        <v>657</v>
      </c>
    </row>
    <row r="120" spans="2:12" s="473" customFormat="1" ht="31.5" customHeight="1">
      <c r="B120" s="474" t="s">
        <v>638</v>
      </c>
      <c r="C120" s="474" t="s">
        <v>410</v>
      </c>
      <c r="D120" s="474"/>
      <c r="E120" s="474" t="s">
        <v>967</v>
      </c>
      <c r="F120" s="464" t="s">
        <v>968</v>
      </c>
      <c r="G120" s="465" t="s">
        <v>969</v>
      </c>
      <c r="H120" s="464" t="s">
        <v>970</v>
      </c>
      <c r="I120" s="464" t="s">
        <v>3179</v>
      </c>
      <c r="J120" s="465" t="s">
        <v>667</v>
      </c>
      <c r="K120" s="465" t="s">
        <v>572</v>
      </c>
      <c r="L120" s="464" t="s">
        <v>657</v>
      </c>
    </row>
    <row r="121" spans="2:12" s="478" customFormat="1" ht="31.5" customHeight="1">
      <c r="B121" s="469" t="s">
        <v>43</v>
      </c>
      <c r="C121" s="469"/>
      <c r="D121" s="469"/>
      <c r="E121" s="469"/>
      <c r="F121" s="470" t="s">
        <v>656</v>
      </c>
      <c r="G121" s="471" t="s">
        <v>571</v>
      </c>
      <c r="H121" s="468" t="s">
        <v>571</v>
      </c>
      <c r="I121" s="468" t="s">
        <v>571</v>
      </c>
      <c r="J121" s="465" t="s">
        <v>572</v>
      </c>
      <c r="K121" s="465" t="s">
        <v>572</v>
      </c>
      <c r="L121" s="464" t="s">
        <v>657</v>
      </c>
    </row>
    <row r="122" spans="2:12" s="473" customFormat="1" ht="31.5" customHeight="1">
      <c r="B122" s="474" t="s">
        <v>639</v>
      </c>
      <c r="C122" s="474" t="s">
        <v>358</v>
      </c>
      <c r="D122" s="474"/>
      <c r="E122" s="474" t="s">
        <v>971</v>
      </c>
      <c r="F122" s="464" t="s">
        <v>972</v>
      </c>
      <c r="G122" s="471">
        <v>7.45</v>
      </c>
      <c r="H122" s="464" t="s">
        <v>973</v>
      </c>
      <c r="I122" s="464" t="s">
        <v>974</v>
      </c>
      <c r="J122" s="465" t="s">
        <v>667</v>
      </c>
      <c r="K122" s="465" t="s">
        <v>572</v>
      </c>
      <c r="L122" s="464" t="s">
        <v>657</v>
      </c>
    </row>
    <row r="123" spans="2:12" s="473" customFormat="1" ht="31.5" customHeight="1">
      <c r="B123" s="474" t="s">
        <v>639</v>
      </c>
      <c r="C123" s="474" t="s">
        <v>362</v>
      </c>
      <c r="D123" s="474"/>
      <c r="E123" s="474" t="s">
        <v>975</v>
      </c>
      <c r="F123" s="464" t="s">
        <v>976</v>
      </c>
      <c r="G123" s="471">
        <v>7.45</v>
      </c>
      <c r="H123" s="464" t="s">
        <v>973</v>
      </c>
      <c r="I123" s="464" t="s">
        <v>977</v>
      </c>
      <c r="J123" s="465" t="s">
        <v>667</v>
      </c>
      <c r="K123" s="465" t="s">
        <v>572</v>
      </c>
      <c r="L123" s="464" t="s">
        <v>657</v>
      </c>
    </row>
    <row r="124" spans="2:12" s="473" customFormat="1" ht="31.5" customHeight="1">
      <c r="B124" s="469" t="s">
        <v>45</v>
      </c>
      <c r="C124" s="474"/>
      <c r="D124" s="474"/>
      <c r="E124" s="474"/>
      <c r="F124" s="470" t="s">
        <v>656</v>
      </c>
      <c r="G124" s="471" t="s">
        <v>571</v>
      </c>
      <c r="H124" s="468" t="s">
        <v>571</v>
      </c>
      <c r="I124" s="468" t="s">
        <v>571</v>
      </c>
      <c r="J124" s="465" t="s">
        <v>572</v>
      </c>
      <c r="K124" s="465" t="s">
        <v>572</v>
      </c>
      <c r="L124" s="464" t="s">
        <v>657</v>
      </c>
    </row>
    <row r="125" spans="2:12" s="473" customFormat="1" ht="31.5" customHeight="1">
      <c r="B125" s="474" t="s">
        <v>640</v>
      </c>
      <c r="C125" s="474" t="s">
        <v>358</v>
      </c>
      <c r="D125" s="474"/>
      <c r="E125" s="474" t="s">
        <v>978</v>
      </c>
      <c r="F125" s="464" t="s">
        <v>979</v>
      </c>
      <c r="G125" s="465" t="s">
        <v>980</v>
      </c>
      <c r="H125" s="464" t="s">
        <v>981</v>
      </c>
      <c r="I125" s="464" t="s">
        <v>3180</v>
      </c>
      <c r="J125" s="465" t="s">
        <v>629</v>
      </c>
      <c r="K125" s="465" t="s">
        <v>662</v>
      </c>
      <c r="L125" s="467" t="s">
        <v>3181</v>
      </c>
    </row>
    <row r="126" spans="2:12" s="473" customFormat="1" ht="31.5" customHeight="1">
      <c r="B126" s="474" t="s">
        <v>640</v>
      </c>
      <c r="C126" s="474" t="s">
        <v>362</v>
      </c>
      <c r="D126" s="474"/>
      <c r="E126" s="474" t="s">
        <v>982</v>
      </c>
      <c r="F126" s="464" t="s">
        <v>983</v>
      </c>
      <c r="G126" s="471" t="s">
        <v>657</v>
      </c>
      <c r="H126" s="468" t="s">
        <v>657</v>
      </c>
      <c r="I126" s="468" t="s">
        <v>657</v>
      </c>
      <c r="J126" s="465" t="s">
        <v>711</v>
      </c>
      <c r="K126" s="465" t="s">
        <v>662</v>
      </c>
      <c r="L126" s="464" t="s">
        <v>3196</v>
      </c>
    </row>
    <row r="127" spans="2:12" s="473" customFormat="1" ht="31.5" customHeight="1">
      <c r="B127" s="474" t="s">
        <v>640</v>
      </c>
      <c r="C127" s="474" t="s">
        <v>364</v>
      </c>
      <c r="D127" s="474"/>
      <c r="E127" s="474" t="s">
        <v>984</v>
      </c>
      <c r="F127" s="464" t="s">
        <v>985</v>
      </c>
      <c r="G127" s="465" t="s">
        <v>657</v>
      </c>
      <c r="H127" s="468" t="s">
        <v>657</v>
      </c>
      <c r="I127" s="468" t="s">
        <v>657</v>
      </c>
      <c r="J127" s="465" t="s">
        <v>711</v>
      </c>
      <c r="K127" s="465" t="s">
        <v>662</v>
      </c>
      <c r="L127" s="464" t="s">
        <v>3196</v>
      </c>
    </row>
    <row r="128" spans="2:12" s="473" customFormat="1" ht="31.5" customHeight="1">
      <c r="B128" s="474" t="s">
        <v>640</v>
      </c>
      <c r="C128" s="474" t="s">
        <v>405</v>
      </c>
      <c r="D128" s="474"/>
      <c r="E128" s="474" t="s">
        <v>986</v>
      </c>
      <c r="F128" s="464" t="s">
        <v>987</v>
      </c>
      <c r="G128" s="471" t="s">
        <v>657</v>
      </c>
      <c r="H128" s="468" t="s">
        <v>657</v>
      </c>
      <c r="I128" s="468" t="s">
        <v>657</v>
      </c>
      <c r="J128" s="465" t="s">
        <v>711</v>
      </c>
      <c r="K128" s="465" t="s">
        <v>662</v>
      </c>
      <c r="L128" s="464" t="s">
        <v>3196</v>
      </c>
    </row>
    <row r="129" spans="1:12" s="473" customFormat="1" ht="31.5" customHeight="1">
      <c r="B129" s="474" t="s">
        <v>640</v>
      </c>
      <c r="C129" s="474" t="s">
        <v>405</v>
      </c>
      <c r="D129" s="474" t="s">
        <v>374</v>
      </c>
      <c r="E129" s="474" t="s">
        <v>988</v>
      </c>
      <c r="F129" s="464" t="s">
        <v>710</v>
      </c>
      <c r="G129" s="471" t="s">
        <v>657</v>
      </c>
      <c r="H129" s="468" t="s">
        <v>657</v>
      </c>
      <c r="I129" s="468" t="s">
        <v>657</v>
      </c>
      <c r="J129" s="465" t="s">
        <v>711</v>
      </c>
      <c r="K129" s="465" t="s">
        <v>662</v>
      </c>
      <c r="L129" s="464" t="s">
        <v>3196</v>
      </c>
    </row>
    <row r="130" spans="1:12" s="473" customFormat="1" ht="31.5" customHeight="1">
      <c r="B130" s="474" t="s">
        <v>640</v>
      </c>
      <c r="C130" s="474" t="s">
        <v>405</v>
      </c>
      <c r="D130" s="474" t="s">
        <v>376</v>
      </c>
      <c r="E130" s="474" t="s">
        <v>989</v>
      </c>
      <c r="F130" s="464" t="s">
        <v>990</v>
      </c>
      <c r="G130" s="471" t="s">
        <v>657</v>
      </c>
      <c r="H130" s="468" t="s">
        <v>657</v>
      </c>
      <c r="I130" s="468" t="s">
        <v>657</v>
      </c>
      <c r="J130" s="465" t="s">
        <v>711</v>
      </c>
      <c r="K130" s="465" t="s">
        <v>662</v>
      </c>
      <c r="L130" s="464" t="s">
        <v>3196</v>
      </c>
    </row>
    <row r="131" spans="1:12" s="473" customFormat="1" ht="31.5" customHeight="1">
      <c r="B131" s="474" t="s">
        <v>640</v>
      </c>
      <c r="C131" s="474" t="s">
        <v>408</v>
      </c>
      <c r="D131" s="474"/>
      <c r="E131" s="474" t="s">
        <v>991</v>
      </c>
      <c r="F131" s="464" t="s">
        <v>862</v>
      </c>
      <c r="G131" s="471">
        <v>7.2</v>
      </c>
      <c r="H131" s="468" t="s">
        <v>992</v>
      </c>
      <c r="I131" s="468" t="s">
        <v>993</v>
      </c>
      <c r="J131" s="465" t="s">
        <v>629</v>
      </c>
      <c r="K131" s="465" t="s">
        <v>662</v>
      </c>
      <c r="L131" s="464" t="s">
        <v>3196</v>
      </c>
    </row>
    <row r="132" spans="1:12" s="473" customFormat="1" ht="31.5" customHeight="1">
      <c r="A132" s="588" t="s">
        <v>47</v>
      </c>
      <c r="B132" s="588"/>
      <c r="C132" s="588"/>
      <c r="D132" s="588"/>
      <c r="E132" s="589"/>
      <c r="F132" s="470" t="s">
        <v>656</v>
      </c>
      <c r="G132" s="471" t="s">
        <v>571</v>
      </c>
      <c r="H132" s="468" t="s">
        <v>571</v>
      </c>
      <c r="I132" s="468" t="s">
        <v>571</v>
      </c>
      <c r="J132" s="465" t="s">
        <v>572</v>
      </c>
      <c r="K132" s="465" t="s">
        <v>572</v>
      </c>
      <c r="L132" s="464" t="s">
        <v>657</v>
      </c>
    </row>
    <row r="133" spans="1:12" s="473" customFormat="1" ht="31.5" customHeight="1">
      <c r="B133" s="474" t="s">
        <v>641</v>
      </c>
      <c r="C133" s="474" t="s">
        <v>358</v>
      </c>
      <c r="D133" s="474"/>
      <c r="E133" s="474" t="s">
        <v>994</v>
      </c>
      <c r="F133" s="464" t="s">
        <v>995</v>
      </c>
      <c r="G133" s="471" t="s">
        <v>996</v>
      </c>
      <c r="H133" s="468" t="s">
        <v>997</v>
      </c>
      <c r="I133" s="464" t="s">
        <v>998</v>
      </c>
      <c r="J133" s="465" t="s">
        <v>667</v>
      </c>
      <c r="K133" s="465" t="s">
        <v>572</v>
      </c>
      <c r="L133" s="464" t="s">
        <v>657</v>
      </c>
    </row>
    <row r="134" spans="1:12" s="473" customFormat="1" ht="31.5" customHeight="1">
      <c r="B134" s="474" t="s">
        <v>641</v>
      </c>
      <c r="C134" s="474" t="s">
        <v>362</v>
      </c>
      <c r="D134" s="474"/>
      <c r="E134" s="474" t="s">
        <v>999</v>
      </c>
      <c r="F134" s="464" t="s">
        <v>1000</v>
      </c>
      <c r="G134" s="471" t="s">
        <v>571</v>
      </c>
      <c r="H134" s="468" t="s">
        <v>571</v>
      </c>
      <c r="I134" s="474" t="s">
        <v>571</v>
      </c>
      <c r="J134" s="471" t="s">
        <v>572</v>
      </c>
      <c r="K134" s="465" t="s">
        <v>572</v>
      </c>
      <c r="L134" s="464" t="s">
        <v>657</v>
      </c>
    </row>
    <row r="135" spans="1:12" s="473" customFormat="1" ht="31.5" customHeight="1">
      <c r="B135" s="474" t="s">
        <v>641</v>
      </c>
      <c r="C135" s="474" t="s">
        <v>362</v>
      </c>
      <c r="D135" s="474" t="s">
        <v>374</v>
      </c>
      <c r="E135" s="474" t="s">
        <v>1001</v>
      </c>
      <c r="F135" s="464" t="s">
        <v>1002</v>
      </c>
      <c r="G135" s="471" t="s">
        <v>996</v>
      </c>
      <c r="H135" s="468" t="s">
        <v>997</v>
      </c>
      <c r="I135" s="464" t="s">
        <v>1003</v>
      </c>
      <c r="J135" s="465" t="s">
        <v>667</v>
      </c>
      <c r="K135" s="465" t="s">
        <v>572</v>
      </c>
      <c r="L135" s="464" t="s">
        <v>657</v>
      </c>
    </row>
    <row r="136" spans="1:12" s="473" customFormat="1" ht="31.5" customHeight="1">
      <c r="B136" s="474" t="s">
        <v>641</v>
      </c>
      <c r="C136" s="474" t="s">
        <v>362</v>
      </c>
      <c r="D136" s="474" t="s">
        <v>376</v>
      </c>
      <c r="E136" s="474" t="s">
        <v>1004</v>
      </c>
      <c r="F136" s="464" t="s">
        <v>1005</v>
      </c>
      <c r="G136" s="471" t="s">
        <v>996</v>
      </c>
      <c r="H136" s="468" t="s">
        <v>997</v>
      </c>
      <c r="I136" s="464" t="s">
        <v>1006</v>
      </c>
      <c r="J136" s="465" t="s">
        <v>667</v>
      </c>
      <c r="K136" s="465" t="s">
        <v>572</v>
      </c>
      <c r="L136" s="464" t="s">
        <v>657</v>
      </c>
    </row>
    <row r="137" spans="1:12" s="473" customFormat="1" ht="31.5" customHeight="1">
      <c r="B137" s="474" t="s">
        <v>641</v>
      </c>
      <c r="C137" s="474" t="s">
        <v>362</v>
      </c>
      <c r="D137" s="474" t="s">
        <v>378</v>
      </c>
      <c r="E137" s="474" t="s">
        <v>1007</v>
      </c>
      <c r="F137" s="464" t="s">
        <v>1008</v>
      </c>
      <c r="G137" s="471" t="s">
        <v>996</v>
      </c>
      <c r="H137" s="468" t="s">
        <v>997</v>
      </c>
      <c r="I137" s="464" t="s">
        <v>1009</v>
      </c>
      <c r="J137" s="465" t="s">
        <v>667</v>
      </c>
      <c r="K137" s="465" t="s">
        <v>572</v>
      </c>
      <c r="L137" s="464" t="s">
        <v>657</v>
      </c>
    </row>
    <row r="138" spans="1:12" s="473" customFormat="1" ht="31.5" customHeight="1">
      <c r="B138" s="474" t="s">
        <v>641</v>
      </c>
      <c r="C138" s="474" t="s">
        <v>362</v>
      </c>
      <c r="D138" s="474" t="s">
        <v>382</v>
      </c>
      <c r="E138" s="474" t="s">
        <v>1010</v>
      </c>
      <c r="F138" s="464" t="s">
        <v>1011</v>
      </c>
      <c r="G138" s="471" t="s">
        <v>996</v>
      </c>
      <c r="H138" s="468" t="s">
        <v>997</v>
      </c>
      <c r="I138" s="464" t="s">
        <v>1012</v>
      </c>
      <c r="J138" s="465" t="s">
        <v>667</v>
      </c>
      <c r="K138" s="465" t="s">
        <v>572</v>
      </c>
      <c r="L138" s="464" t="s">
        <v>657</v>
      </c>
    </row>
    <row r="139" spans="1:12" s="473" customFormat="1" ht="31.5" customHeight="1">
      <c r="B139" s="474" t="s">
        <v>641</v>
      </c>
      <c r="C139" s="474" t="s">
        <v>364</v>
      </c>
      <c r="D139" s="474"/>
      <c r="E139" s="474" t="s">
        <v>1013</v>
      </c>
      <c r="F139" s="464" t="s">
        <v>1014</v>
      </c>
      <c r="G139" s="471" t="s">
        <v>571</v>
      </c>
      <c r="H139" s="468" t="s">
        <v>571</v>
      </c>
      <c r="I139" s="474" t="s">
        <v>571</v>
      </c>
      <c r="J139" s="471" t="s">
        <v>572</v>
      </c>
      <c r="K139" s="465" t="s">
        <v>572</v>
      </c>
      <c r="L139" s="464" t="s">
        <v>657</v>
      </c>
    </row>
    <row r="140" spans="1:12" s="473" customFormat="1" ht="31.5" customHeight="1">
      <c r="B140" s="474" t="s">
        <v>641</v>
      </c>
      <c r="C140" s="474" t="s">
        <v>364</v>
      </c>
      <c r="D140" s="474" t="s">
        <v>374</v>
      </c>
      <c r="E140" s="474" t="s">
        <v>1015</v>
      </c>
      <c r="F140" s="464" t="s">
        <v>1016</v>
      </c>
      <c r="G140" s="471" t="s">
        <v>996</v>
      </c>
      <c r="H140" s="468" t="s">
        <v>997</v>
      </c>
      <c r="I140" s="464" t="s">
        <v>1017</v>
      </c>
      <c r="J140" s="465" t="s">
        <v>667</v>
      </c>
      <c r="K140" s="465" t="s">
        <v>572</v>
      </c>
      <c r="L140" s="464" t="s">
        <v>657</v>
      </c>
    </row>
    <row r="141" spans="1:12" s="473" customFormat="1" ht="31.5" customHeight="1">
      <c r="B141" s="474" t="s">
        <v>641</v>
      </c>
      <c r="C141" s="474" t="s">
        <v>364</v>
      </c>
      <c r="D141" s="474" t="s">
        <v>376</v>
      </c>
      <c r="E141" s="474" t="s">
        <v>1018</v>
      </c>
      <c r="F141" s="464" t="s">
        <v>1019</v>
      </c>
      <c r="G141" s="471" t="s">
        <v>996</v>
      </c>
      <c r="H141" s="468" t="s">
        <v>997</v>
      </c>
      <c r="I141" s="464" t="s">
        <v>1020</v>
      </c>
      <c r="J141" s="465" t="s">
        <v>629</v>
      </c>
      <c r="K141" s="465" t="s">
        <v>662</v>
      </c>
      <c r="L141" s="464" t="s">
        <v>1021</v>
      </c>
    </row>
    <row r="142" spans="1:12" s="473" customFormat="1" ht="31.5" customHeight="1">
      <c r="B142" s="474" t="s">
        <v>641</v>
      </c>
      <c r="C142" s="474" t="s">
        <v>364</v>
      </c>
      <c r="D142" s="474" t="s">
        <v>378</v>
      </c>
      <c r="E142" s="474" t="s">
        <v>1022</v>
      </c>
      <c r="F142" s="464" t="s">
        <v>1023</v>
      </c>
      <c r="G142" s="471" t="s">
        <v>996</v>
      </c>
      <c r="H142" s="468" t="s">
        <v>997</v>
      </c>
      <c r="I142" s="464" t="s">
        <v>1024</v>
      </c>
      <c r="J142" s="465" t="s">
        <v>667</v>
      </c>
      <c r="K142" s="465" t="s">
        <v>572</v>
      </c>
      <c r="L142" s="464" t="s">
        <v>657</v>
      </c>
    </row>
    <row r="143" spans="1:12" s="473" customFormat="1" ht="31.5" customHeight="1">
      <c r="B143" s="474" t="s">
        <v>641</v>
      </c>
      <c r="C143" s="474" t="s">
        <v>364</v>
      </c>
      <c r="D143" s="474" t="s">
        <v>382</v>
      </c>
      <c r="E143" s="474" t="s">
        <v>1025</v>
      </c>
      <c r="F143" s="464" t="s">
        <v>1026</v>
      </c>
      <c r="G143" s="471" t="s">
        <v>996</v>
      </c>
      <c r="H143" s="468" t="s">
        <v>997</v>
      </c>
      <c r="I143" s="464" t="s">
        <v>1027</v>
      </c>
      <c r="J143" s="465" t="s">
        <v>667</v>
      </c>
      <c r="K143" s="465" t="s">
        <v>572</v>
      </c>
      <c r="L143" s="464" t="s">
        <v>657</v>
      </c>
    </row>
    <row r="144" spans="1:12" s="473" customFormat="1" ht="31.5" customHeight="1">
      <c r="B144" s="474" t="s">
        <v>641</v>
      </c>
      <c r="C144" s="474" t="s">
        <v>364</v>
      </c>
      <c r="D144" s="474" t="s">
        <v>740</v>
      </c>
      <c r="E144" s="474" t="s">
        <v>1028</v>
      </c>
      <c r="F144" s="464" t="s">
        <v>1029</v>
      </c>
      <c r="G144" s="471" t="s">
        <v>996</v>
      </c>
      <c r="H144" s="468" t="s">
        <v>997</v>
      </c>
      <c r="I144" s="464" t="s">
        <v>1020</v>
      </c>
      <c r="J144" s="465" t="s">
        <v>629</v>
      </c>
      <c r="K144" s="465" t="s">
        <v>662</v>
      </c>
      <c r="L144" s="464" t="s">
        <v>1030</v>
      </c>
    </row>
    <row r="145" spans="2:12" s="473" customFormat="1" ht="31.5" customHeight="1">
      <c r="B145" s="474" t="s">
        <v>641</v>
      </c>
      <c r="C145" s="474" t="s">
        <v>364</v>
      </c>
      <c r="D145" s="474" t="s">
        <v>746</v>
      </c>
      <c r="E145" s="474" t="s">
        <v>1031</v>
      </c>
      <c r="F145" s="464" t="s">
        <v>1032</v>
      </c>
      <c r="G145" s="471" t="s">
        <v>657</v>
      </c>
      <c r="H145" s="468" t="s">
        <v>657</v>
      </c>
      <c r="I145" s="474" t="s">
        <v>657</v>
      </c>
      <c r="J145" s="465" t="s">
        <v>711</v>
      </c>
      <c r="K145" s="465" t="s">
        <v>662</v>
      </c>
      <c r="L145" s="464" t="s">
        <v>657</v>
      </c>
    </row>
    <row r="146" spans="2:12" s="473" customFormat="1" ht="31.5" customHeight="1">
      <c r="B146" s="474" t="s">
        <v>641</v>
      </c>
      <c r="C146" s="474" t="s">
        <v>364</v>
      </c>
      <c r="D146" s="474" t="s">
        <v>1033</v>
      </c>
      <c r="E146" s="474" t="s">
        <v>1034</v>
      </c>
      <c r="F146" s="464" t="s">
        <v>1035</v>
      </c>
      <c r="G146" s="471" t="s">
        <v>1036</v>
      </c>
      <c r="H146" s="464" t="s">
        <v>1037</v>
      </c>
      <c r="I146" s="464" t="s">
        <v>1038</v>
      </c>
      <c r="J146" s="465" t="s">
        <v>667</v>
      </c>
      <c r="K146" s="465" t="s">
        <v>572</v>
      </c>
      <c r="L146" s="464" t="s">
        <v>1039</v>
      </c>
    </row>
    <row r="147" spans="2:12" s="473" customFormat="1" ht="31.5" customHeight="1">
      <c r="B147" s="474" t="s">
        <v>641</v>
      </c>
      <c r="C147" s="474" t="s">
        <v>364</v>
      </c>
      <c r="D147" s="474" t="s">
        <v>1040</v>
      </c>
      <c r="E147" s="474" t="s">
        <v>1041</v>
      </c>
      <c r="F147" s="464" t="s">
        <v>1042</v>
      </c>
      <c r="G147" s="471" t="s">
        <v>996</v>
      </c>
      <c r="H147" s="468" t="s">
        <v>997</v>
      </c>
      <c r="I147" s="464" t="s">
        <v>1043</v>
      </c>
      <c r="J147" s="465" t="s">
        <v>629</v>
      </c>
      <c r="K147" s="465" t="s">
        <v>662</v>
      </c>
      <c r="L147" s="464" t="s">
        <v>657</v>
      </c>
    </row>
    <row r="148" spans="2:12" s="473" customFormat="1" ht="31.5" customHeight="1">
      <c r="B148" s="474" t="s">
        <v>641</v>
      </c>
      <c r="C148" s="474" t="s">
        <v>405</v>
      </c>
      <c r="D148" s="474"/>
      <c r="E148" s="474" t="s">
        <v>1044</v>
      </c>
      <c r="F148" s="464" t="s">
        <v>1045</v>
      </c>
      <c r="G148" s="471" t="s">
        <v>996</v>
      </c>
      <c r="H148" s="468" t="s">
        <v>997</v>
      </c>
      <c r="I148" s="464" t="s">
        <v>1046</v>
      </c>
      <c r="J148" s="465" t="s">
        <v>667</v>
      </c>
      <c r="K148" s="465" t="s">
        <v>572</v>
      </c>
      <c r="L148" s="464" t="s">
        <v>657</v>
      </c>
    </row>
    <row r="149" spans="2:12" s="473" customFormat="1" ht="31.5" customHeight="1">
      <c r="B149" s="474" t="s">
        <v>641</v>
      </c>
      <c r="C149" s="474" t="s">
        <v>408</v>
      </c>
      <c r="D149" s="474"/>
      <c r="E149" s="474" t="s">
        <v>1047</v>
      </c>
      <c r="F149" s="464" t="s">
        <v>1048</v>
      </c>
      <c r="G149" s="471" t="s">
        <v>996</v>
      </c>
      <c r="H149" s="468" t="s">
        <v>997</v>
      </c>
      <c r="I149" s="464" t="s">
        <v>1049</v>
      </c>
      <c r="J149" s="465" t="s">
        <v>629</v>
      </c>
      <c r="K149" s="465" t="s">
        <v>662</v>
      </c>
      <c r="L149" s="464" t="s">
        <v>657</v>
      </c>
    </row>
    <row r="150" spans="2:12" s="473" customFormat="1" ht="31.5" customHeight="1">
      <c r="B150" s="474" t="s">
        <v>641</v>
      </c>
      <c r="C150" s="474" t="s">
        <v>408</v>
      </c>
      <c r="D150" s="474" t="s">
        <v>374</v>
      </c>
      <c r="E150" s="474" t="s">
        <v>1050</v>
      </c>
      <c r="F150" s="464" t="s">
        <v>1051</v>
      </c>
      <c r="G150" s="471" t="s">
        <v>657</v>
      </c>
      <c r="H150" s="468" t="s">
        <v>657</v>
      </c>
      <c r="I150" s="474" t="s">
        <v>657</v>
      </c>
      <c r="J150" s="465" t="s">
        <v>711</v>
      </c>
      <c r="K150" s="465" t="s">
        <v>662</v>
      </c>
      <c r="L150" s="464" t="s">
        <v>657</v>
      </c>
    </row>
    <row r="151" spans="2:12" s="473" customFormat="1" ht="31.5" customHeight="1">
      <c r="B151" s="474" t="s">
        <v>641</v>
      </c>
      <c r="C151" s="474" t="s">
        <v>408</v>
      </c>
      <c r="D151" s="474" t="s">
        <v>376</v>
      </c>
      <c r="E151" s="474" t="s">
        <v>1052</v>
      </c>
      <c r="F151" s="464" t="s">
        <v>1053</v>
      </c>
      <c r="G151" s="471" t="s">
        <v>996</v>
      </c>
      <c r="H151" s="468" t="s">
        <v>997</v>
      </c>
      <c r="I151" s="464" t="s">
        <v>1049</v>
      </c>
      <c r="J151" s="465" t="s">
        <v>629</v>
      </c>
      <c r="K151" s="465" t="s">
        <v>662</v>
      </c>
      <c r="L151" s="464" t="s">
        <v>657</v>
      </c>
    </row>
    <row r="152" spans="2:12" s="473" customFormat="1" ht="31.5" customHeight="1">
      <c r="B152" s="474" t="s">
        <v>641</v>
      </c>
      <c r="C152" s="474" t="s">
        <v>408</v>
      </c>
      <c r="D152" s="474" t="s">
        <v>378</v>
      </c>
      <c r="E152" s="474" t="s">
        <v>1054</v>
      </c>
      <c r="F152" s="464" t="s">
        <v>1055</v>
      </c>
      <c r="G152" s="471" t="s">
        <v>996</v>
      </c>
      <c r="H152" s="468" t="s">
        <v>997</v>
      </c>
      <c r="I152" s="464" t="s">
        <v>1049</v>
      </c>
      <c r="J152" s="465" t="s">
        <v>629</v>
      </c>
      <c r="K152" s="465" t="s">
        <v>662</v>
      </c>
      <c r="L152" s="464" t="s">
        <v>657</v>
      </c>
    </row>
    <row r="153" spans="2:12" s="473" customFormat="1" ht="31.5" customHeight="1">
      <c r="B153" s="474" t="s">
        <v>641</v>
      </c>
      <c r="C153" s="474" t="s">
        <v>408</v>
      </c>
      <c r="D153" s="474" t="s">
        <v>382</v>
      </c>
      <c r="E153" s="474" t="s">
        <v>1056</v>
      </c>
      <c r="F153" s="464" t="s">
        <v>1057</v>
      </c>
      <c r="G153" s="471" t="s">
        <v>996</v>
      </c>
      <c r="H153" s="468" t="s">
        <v>997</v>
      </c>
      <c r="I153" s="464" t="s">
        <v>1049</v>
      </c>
      <c r="J153" s="465" t="s">
        <v>629</v>
      </c>
      <c r="K153" s="465" t="s">
        <v>662</v>
      </c>
      <c r="L153" s="464" t="s">
        <v>657</v>
      </c>
    </row>
    <row r="154" spans="2:12" s="473" customFormat="1" ht="31.5" customHeight="1">
      <c r="B154" s="474" t="s">
        <v>641</v>
      </c>
      <c r="C154" s="474" t="s">
        <v>408</v>
      </c>
      <c r="D154" s="474" t="s">
        <v>740</v>
      </c>
      <c r="E154" s="474" t="s">
        <v>1058</v>
      </c>
      <c r="F154" s="464" t="s">
        <v>1059</v>
      </c>
      <c r="G154" s="471" t="s">
        <v>657</v>
      </c>
      <c r="H154" s="468" t="s">
        <v>657</v>
      </c>
      <c r="I154" s="468" t="s">
        <v>657</v>
      </c>
      <c r="J154" s="465" t="s">
        <v>711</v>
      </c>
      <c r="K154" s="465" t="s">
        <v>662</v>
      </c>
      <c r="L154" s="464" t="s">
        <v>657</v>
      </c>
    </row>
    <row r="155" spans="2:12" ht="25" customHeight="1">
      <c r="K155" s="411"/>
    </row>
    <row r="156" spans="2:12" ht="25" customHeight="1">
      <c r="K156" s="412"/>
    </row>
    <row r="157" spans="2:12" ht="25" customHeight="1">
      <c r="K157" s="412"/>
    </row>
    <row r="158" spans="2:12" ht="25" customHeight="1">
      <c r="K158" s="412"/>
    </row>
    <row r="159" spans="2:12" ht="25" customHeight="1">
      <c r="K159" s="412"/>
    </row>
    <row r="160" spans="2:12" ht="25" customHeight="1">
      <c r="K160" s="412"/>
    </row>
    <row r="161" spans="11:11" ht="25" customHeight="1">
      <c r="K161" s="412"/>
    </row>
    <row r="162" spans="11:11" ht="25" customHeight="1">
      <c r="K162" s="412"/>
    </row>
    <row r="163" spans="11:11" ht="25" customHeight="1">
      <c r="K163" s="412"/>
    </row>
    <row r="164" spans="11:11" ht="25" customHeight="1">
      <c r="K164" s="412"/>
    </row>
    <row r="165" spans="11:11" ht="25" customHeight="1">
      <c r="K165" s="412"/>
    </row>
    <row r="166" spans="11:11" ht="25" customHeight="1">
      <c r="K166" s="412"/>
    </row>
    <row r="167" spans="11:11" ht="25" customHeight="1">
      <c r="K167" s="412"/>
    </row>
    <row r="168" spans="11:11" ht="25" customHeight="1">
      <c r="K168" s="412"/>
    </row>
    <row r="169" spans="11:11" ht="25" customHeight="1">
      <c r="K169" s="412"/>
    </row>
    <row r="170" spans="11:11" ht="25" customHeight="1">
      <c r="K170" s="412"/>
    </row>
    <row r="171" spans="11:11" ht="25" customHeight="1">
      <c r="K171" s="412"/>
    </row>
    <row r="172" spans="11:11" ht="25" customHeight="1">
      <c r="K172" s="412"/>
    </row>
    <row r="173" spans="11:11" ht="25" customHeight="1">
      <c r="K173" s="412"/>
    </row>
    <row r="174" spans="11:11" ht="25" customHeight="1">
      <c r="K174" s="412"/>
    </row>
    <row r="175" spans="11:11" ht="25" customHeight="1">
      <c r="K175" s="412"/>
    </row>
    <row r="176" spans="11:11" ht="25" customHeight="1">
      <c r="K176" s="412"/>
    </row>
    <row r="177" spans="11:11" ht="25" customHeight="1">
      <c r="K177" s="412"/>
    </row>
    <row r="178" spans="11:11" ht="25" customHeight="1">
      <c r="K178" s="412"/>
    </row>
    <row r="179" spans="11:11" ht="25" customHeight="1">
      <c r="K179" s="412"/>
    </row>
    <row r="180" spans="11:11" ht="25" customHeight="1">
      <c r="K180" s="412"/>
    </row>
    <row r="181" spans="11:11" ht="25" customHeight="1">
      <c r="K181" s="412"/>
    </row>
    <row r="182" spans="11:11" ht="25" customHeight="1">
      <c r="K182" s="412"/>
    </row>
  </sheetData>
  <autoFilter ref="A3:L154" xr:uid="{6A47ED0F-C20E-4282-BD30-B7CD6255903C}"/>
  <mergeCells count="5">
    <mergeCell ref="B2:F2"/>
    <mergeCell ref="G2:I2"/>
    <mergeCell ref="J2:L2"/>
    <mergeCell ref="B33:E33"/>
    <mergeCell ref="A132:E132"/>
  </mergeCells>
  <conditionalFormatting sqref="G4:L154">
    <cfRule type="containsText" dxfId="12" priority="1" operator="containsText" text="N/A">
      <formula>NOT(ISERROR(SEARCH("N/A",G4)))</formula>
    </cfRule>
  </conditionalFormatting>
  <conditionalFormatting sqref="K141 K144 K146">
    <cfRule type="containsText" dxfId="10" priority="13" operator="containsText" text="N/A">
      <formula>NOT(ISERROR(SEARCH("N/A",K141)))</formula>
    </cfRule>
  </conditionalFormatting>
  <conditionalFormatting sqref="L113">
    <cfRule type="containsText" dxfId="9" priority="12" operator="containsText" text="N/A">
      <formula>NOT(ISERROR(SEARCH("N/A",L113)))</formula>
    </cfRule>
  </conditionalFormatting>
  <dataValidations count="1">
    <dataValidation type="list" allowBlank="1" showInputMessage="1" showErrorMessage="1" sqref="K4:K154" xr:uid="{2F06C9E4-9380-4D8C-835D-75BC303ABE43}">
      <formula1>#REF!</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beginsWith" priority="10" operator="beginsWith" id="{B9827455-0A73-482C-99FF-27D6E80DDA09}">
            <xm:f>LEFT(G4,LEN("-"))="-"</xm:f>
            <xm:f>"-"</xm:f>
            <x14:dxf>
              <font>
                <color theme="1" tint="0.499984740745262"/>
              </font>
            </x14:dxf>
          </x14:cfRule>
          <xm:sqref>G4:L154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FA30B-7B1E-49B0-B37A-F25DF12EC2CC}">
  <sheetPr>
    <tabColor rgb="FF23559F"/>
  </sheetPr>
  <dimension ref="A1:L154"/>
  <sheetViews>
    <sheetView workbookViewId="0"/>
  </sheetViews>
  <sheetFormatPr defaultColWidth="8.765625" defaultRowHeight="19.5" customHeight="1"/>
  <cols>
    <col min="1" max="1" width="0.4609375" style="215" customWidth="1"/>
    <col min="2" max="2" width="9.765625" style="388" customWidth="1"/>
    <col min="3" max="3" width="5.765625" style="388" customWidth="1"/>
    <col min="4" max="4" width="5.4609375" style="388" customWidth="1"/>
    <col min="5" max="5" width="6.84375" style="388" customWidth="1"/>
    <col min="6" max="6" width="45.765625" style="389" customWidth="1"/>
    <col min="7" max="7" width="11.4609375" style="413" customWidth="1"/>
    <col min="8" max="8" width="41.765625" style="389" customWidth="1"/>
    <col min="9" max="9" width="44.4609375" style="389" customWidth="1"/>
    <col min="10" max="10" width="16.84375" style="413" customWidth="1"/>
    <col min="11" max="11" width="23.84375" style="413" customWidth="1"/>
    <col min="12" max="12" width="46.23046875" style="406" customWidth="1"/>
    <col min="13" max="16384" width="8.765625" style="388"/>
  </cols>
  <sheetData>
    <row r="1" spans="1:12" s="215" customFormat="1" ht="4" customHeight="1">
      <c r="B1" s="228"/>
      <c r="C1" s="228"/>
      <c r="D1" s="228"/>
      <c r="E1" s="228"/>
      <c r="F1" s="218"/>
      <c r="G1" s="405"/>
      <c r="H1" s="218"/>
      <c r="I1" s="406"/>
      <c r="J1" s="407"/>
      <c r="K1" s="407"/>
      <c r="L1" s="406"/>
    </row>
    <row r="2" spans="1:12" s="390" customFormat="1" ht="19" customHeight="1" thickBot="1">
      <c r="A2" s="408"/>
      <c r="B2" s="581" t="s">
        <v>49</v>
      </c>
      <c r="C2" s="581"/>
      <c r="D2" s="581"/>
      <c r="E2" s="581"/>
      <c r="F2" s="581"/>
      <c r="G2" s="590" t="s">
        <v>647</v>
      </c>
      <c r="H2" s="591"/>
      <c r="I2" s="591"/>
      <c r="J2" s="592" t="s">
        <v>648</v>
      </c>
      <c r="K2" s="592"/>
      <c r="L2" s="592"/>
    </row>
    <row r="3" spans="1:12" s="391" customFormat="1" ht="33.65" customHeight="1">
      <c r="A3" s="350"/>
      <c r="B3" s="392" t="s">
        <v>649</v>
      </c>
      <c r="C3" s="392" t="s">
        <v>354</v>
      </c>
      <c r="D3" s="392" t="s">
        <v>355</v>
      </c>
      <c r="E3" s="392" t="s">
        <v>650</v>
      </c>
      <c r="F3" s="392" t="s">
        <v>651</v>
      </c>
      <c r="G3" s="409" t="s">
        <v>652</v>
      </c>
      <c r="H3" s="392" t="s">
        <v>653</v>
      </c>
      <c r="I3" s="392" t="s">
        <v>654</v>
      </c>
      <c r="J3" s="392" t="s">
        <v>648</v>
      </c>
      <c r="K3" s="410" t="s">
        <v>655</v>
      </c>
      <c r="L3" s="392" t="s">
        <v>3141</v>
      </c>
    </row>
    <row r="4" spans="1:12" s="482" customFormat="1" ht="31.5" customHeight="1">
      <c r="A4" s="473"/>
      <c r="B4" s="469" t="s">
        <v>50</v>
      </c>
      <c r="C4" s="469"/>
      <c r="D4" s="469"/>
      <c r="E4" s="474"/>
      <c r="F4" s="469" t="s">
        <v>656</v>
      </c>
      <c r="G4" s="471" t="s">
        <v>571</v>
      </c>
      <c r="H4" s="474" t="s">
        <v>571</v>
      </c>
      <c r="I4" s="474" t="s">
        <v>571</v>
      </c>
      <c r="J4" s="471" t="s">
        <v>572</v>
      </c>
      <c r="K4" s="471" t="s">
        <v>572</v>
      </c>
      <c r="L4" s="464" t="s">
        <v>657</v>
      </c>
    </row>
    <row r="5" spans="1:12" s="482" customFormat="1" ht="31.5" customHeight="1">
      <c r="A5" s="473"/>
      <c r="B5" s="474" t="s">
        <v>642</v>
      </c>
      <c r="C5" s="474" t="s">
        <v>358</v>
      </c>
      <c r="D5" s="469"/>
      <c r="E5" s="474" t="s">
        <v>1060</v>
      </c>
      <c r="F5" s="464" t="s">
        <v>1061</v>
      </c>
      <c r="G5" s="475" t="s">
        <v>3182</v>
      </c>
      <c r="H5" s="464" t="s">
        <v>3183</v>
      </c>
      <c r="I5" s="464" t="s">
        <v>3184</v>
      </c>
      <c r="J5" s="465" t="s">
        <v>667</v>
      </c>
      <c r="K5" s="471" t="s">
        <v>572</v>
      </c>
      <c r="L5" s="464" t="s">
        <v>657</v>
      </c>
    </row>
    <row r="6" spans="1:12" s="482" customFormat="1" ht="31.5" customHeight="1">
      <c r="A6" s="473"/>
      <c r="B6" s="474" t="s">
        <v>642</v>
      </c>
      <c r="C6" s="474" t="s">
        <v>362</v>
      </c>
      <c r="D6" s="474"/>
      <c r="E6" s="474" t="s">
        <v>1062</v>
      </c>
      <c r="F6" s="464" t="s">
        <v>1063</v>
      </c>
      <c r="G6" s="465" t="s">
        <v>657</v>
      </c>
      <c r="H6" s="468" t="s">
        <v>657</v>
      </c>
      <c r="I6" s="474" t="s">
        <v>657</v>
      </c>
      <c r="J6" s="465" t="s">
        <v>711</v>
      </c>
      <c r="K6" s="471" t="s">
        <v>662</v>
      </c>
      <c r="L6" s="464" t="s">
        <v>657</v>
      </c>
    </row>
    <row r="7" spans="1:12" s="484" customFormat="1" ht="31.5" customHeight="1">
      <c r="A7" s="473"/>
      <c r="B7" s="469" t="s">
        <v>52</v>
      </c>
      <c r="C7" s="469"/>
      <c r="D7" s="474"/>
      <c r="E7" s="474"/>
      <c r="F7" s="470" t="s">
        <v>656</v>
      </c>
      <c r="G7" s="471" t="s">
        <v>571</v>
      </c>
      <c r="H7" s="483" t="s">
        <v>571</v>
      </c>
      <c r="I7" s="474" t="s">
        <v>571</v>
      </c>
      <c r="J7" s="471" t="s">
        <v>572</v>
      </c>
      <c r="K7" s="471" t="s">
        <v>572</v>
      </c>
      <c r="L7" s="464" t="s">
        <v>657</v>
      </c>
    </row>
    <row r="8" spans="1:12" s="484" customFormat="1" ht="31.5" customHeight="1">
      <c r="A8" s="473"/>
      <c r="B8" s="474" t="s">
        <v>643</v>
      </c>
      <c r="C8" s="474" t="s">
        <v>358</v>
      </c>
      <c r="D8" s="474"/>
      <c r="E8" s="474" t="s">
        <v>1064</v>
      </c>
      <c r="F8" s="464" t="s">
        <v>3083</v>
      </c>
      <c r="G8" s="465" t="s">
        <v>1065</v>
      </c>
      <c r="H8" s="464" t="s">
        <v>1066</v>
      </c>
      <c r="I8" s="464" t="s">
        <v>3185</v>
      </c>
      <c r="J8" s="465" t="s">
        <v>667</v>
      </c>
      <c r="K8" s="471" t="s">
        <v>572</v>
      </c>
      <c r="L8" s="464" t="s">
        <v>657</v>
      </c>
    </row>
    <row r="9" spans="1:12" s="484" customFormat="1" ht="31.5" customHeight="1">
      <c r="A9" s="473"/>
      <c r="B9" s="474" t="s">
        <v>643</v>
      </c>
      <c r="C9" s="474" t="s">
        <v>358</v>
      </c>
      <c r="D9" s="474" t="s">
        <v>374</v>
      </c>
      <c r="E9" s="474" t="s">
        <v>1067</v>
      </c>
      <c r="F9" s="464" t="s">
        <v>1068</v>
      </c>
      <c r="G9" s="465" t="s">
        <v>1065</v>
      </c>
      <c r="H9" s="464" t="s">
        <v>1066</v>
      </c>
      <c r="I9" s="464" t="s">
        <v>3186</v>
      </c>
      <c r="J9" s="465" t="s">
        <v>667</v>
      </c>
      <c r="K9" s="471" t="s">
        <v>572</v>
      </c>
      <c r="L9" s="464" t="s">
        <v>657</v>
      </c>
    </row>
    <row r="10" spans="1:12" s="484" customFormat="1" ht="31.5" customHeight="1">
      <c r="A10" s="473"/>
      <c r="B10" s="474" t="s">
        <v>643</v>
      </c>
      <c r="C10" s="474" t="s">
        <v>358</v>
      </c>
      <c r="D10" s="474" t="s">
        <v>376</v>
      </c>
      <c r="E10" s="474" t="s">
        <v>1069</v>
      </c>
      <c r="F10" s="464" t="s">
        <v>1070</v>
      </c>
      <c r="G10" s="465" t="s">
        <v>1071</v>
      </c>
      <c r="H10" s="464" t="s">
        <v>1072</v>
      </c>
      <c r="I10" s="464" t="s">
        <v>3187</v>
      </c>
      <c r="J10" s="465" t="s">
        <v>629</v>
      </c>
      <c r="K10" s="465" t="s">
        <v>1073</v>
      </c>
      <c r="L10" s="464" t="s">
        <v>1074</v>
      </c>
    </row>
    <row r="11" spans="1:12" s="484" customFormat="1" ht="31.5" customHeight="1">
      <c r="A11" s="473"/>
      <c r="B11" s="474" t="s">
        <v>643</v>
      </c>
      <c r="C11" s="474" t="s">
        <v>362</v>
      </c>
      <c r="D11" s="474"/>
      <c r="E11" s="474" t="s">
        <v>1075</v>
      </c>
      <c r="F11" s="464" t="s">
        <v>3084</v>
      </c>
      <c r="G11" s="465" t="s">
        <v>1076</v>
      </c>
      <c r="H11" s="468" t="s">
        <v>1077</v>
      </c>
      <c r="I11" s="464" t="s">
        <v>3188</v>
      </c>
      <c r="J11" s="465" t="s">
        <v>667</v>
      </c>
      <c r="K11" s="471" t="s">
        <v>572</v>
      </c>
      <c r="L11" s="464" t="s">
        <v>657</v>
      </c>
    </row>
    <row r="12" spans="1:12" s="484" customFormat="1" ht="31.5" customHeight="1">
      <c r="A12" s="473"/>
      <c r="B12" s="474" t="s">
        <v>643</v>
      </c>
      <c r="C12" s="474" t="s">
        <v>362</v>
      </c>
      <c r="D12" s="474" t="s">
        <v>374</v>
      </c>
      <c r="E12" s="474" t="s">
        <v>1078</v>
      </c>
      <c r="F12" s="464" t="s">
        <v>1068</v>
      </c>
      <c r="G12" s="465" t="s">
        <v>1076</v>
      </c>
      <c r="H12" s="464" t="s">
        <v>1077</v>
      </c>
      <c r="I12" s="464" t="s">
        <v>3086</v>
      </c>
      <c r="J12" s="465" t="s">
        <v>667</v>
      </c>
      <c r="K12" s="471" t="s">
        <v>572</v>
      </c>
      <c r="L12" s="464" t="s">
        <v>657</v>
      </c>
    </row>
    <row r="13" spans="1:12" s="484" customFormat="1" ht="31.5" customHeight="1">
      <c r="A13" s="473"/>
      <c r="B13" s="474" t="s">
        <v>643</v>
      </c>
      <c r="C13" s="474" t="s">
        <v>362</v>
      </c>
      <c r="D13" s="474" t="s">
        <v>376</v>
      </c>
      <c r="E13" s="474" t="s">
        <v>1079</v>
      </c>
      <c r="F13" s="464" t="s">
        <v>1080</v>
      </c>
      <c r="G13" s="475" t="s">
        <v>3189</v>
      </c>
      <c r="H13" s="464" t="s">
        <v>3190</v>
      </c>
      <c r="I13" s="464" t="s">
        <v>3191</v>
      </c>
      <c r="J13" s="465" t="s">
        <v>629</v>
      </c>
      <c r="K13" s="465" t="s">
        <v>662</v>
      </c>
      <c r="L13" s="464" t="s">
        <v>657</v>
      </c>
    </row>
    <row r="14" spans="1:12" s="484" customFormat="1" ht="31.5" customHeight="1">
      <c r="A14" s="473"/>
      <c r="B14" s="474" t="s">
        <v>643</v>
      </c>
      <c r="C14" s="474" t="s">
        <v>364</v>
      </c>
      <c r="D14" s="474"/>
      <c r="E14" s="474" t="s">
        <v>1081</v>
      </c>
      <c r="F14" s="464" t="s">
        <v>3085</v>
      </c>
      <c r="G14" s="465" t="s">
        <v>1082</v>
      </c>
      <c r="H14" s="464" t="s">
        <v>1083</v>
      </c>
      <c r="I14" s="464" t="s">
        <v>3192</v>
      </c>
      <c r="J14" s="465" t="s">
        <v>629</v>
      </c>
      <c r="K14" s="471" t="s">
        <v>662</v>
      </c>
      <c r="L14" s="464" t="s">
        <v>657</v>
      </c>
    </row>
    <row r="15" spans="1:12" s="484" customFormat="1" ht="31.5" customHeight="1">
      <c r="A15" s="473"/>
      <c r="B15" s="474" t="s">
        <v>643</v>
      </c>
      <c r="C15" s="474" t="s">
        <v>405</v>
      </c>
      <c r="D15" s="474"/>
      <c r="E15" s="474" t="s">
        <v>1084</v>
      </c>
      <c r="F15" s="464" t="s">
        <v>1085</v>
      </c>
      <c r="G15" s="465" t="s">
        <v>1086</v>
      </c>
      <c r="H15" s="464" t="s">
        <v>1087</v>
      </c>
      <c r="I15" s="464" t="s">
        <v>1088</v>
      </c>
      <c r="J15" s="465" t="s">
        <v>629</v>
      </c>
      <c r="K15" s="471" t="s">
        <v>662</v>
      </c>
      <c r="L15" s="464" t="s">
        <v>1089</v>
      </c>
    </row>
    <row r="16" spans="1:12" s="484" customFormat="1" ht="31.5" customHeight="1">
      <c r="A16" s="473"/>
      <c r="B16" s="474" t="s">
        <v>643</v>
      </c>
      <c r="C16" s="474" t="s">
        <v>405</v>
      </c>
      <c r="D16" s="474" t="s">
        <v>374</v>
      </c>
      <c r="E16" s="474" t="s">
        <v>1090</v>
      </c>
      <c r="F16" s="464" t="s">
        <v>1068</v>
      </c>
      <c r="G16" s="465" t="s">
        <v>1086</v>
      </c>
      <c r="H16" s="464" t="s">
        <v>1091</v>
      </c>
      <c r="I16" s="464" t="s">
        <v>1092</v>
      </c>
      <c r="J16" s="465" t="s">
        <v>629</v>
      </c>
      <c r="K16" s="471" t="s">
        <v>662</v>
      </c>
      <c r="L16" s="464" t="s">
        <v>1093</v>
      </c>
    </row>
    <row r="17" spans="1:12" s="484" customFormat="1" ht="31.5" customHeight="1">
      <c r="A17" s="473"/>
      <c r="B17" s="474" t="s">
        <v>643</v>
      </c>
      <c r="C17" s="474" t="s">
        <v>405</v>
      </c>
      <c r="D17" s="474" t="s">
        <v>376</v>
      </c>
      <c r="E17" s="474" t="s">
        <v>1094</v>
      </c>
      <c r="F17" s="464" t="s">
        <v>1095</v>
      </c>
      <c r="G17" s="465" t="s">
        <v>657</v>
      </c>
      <c r="H17" s="468" t="s">
        <v>657</v>
      </c>
      <c r="I17" s="464" t="s">
        <v>1096</v>
      </c>
      <c r="J17" s="465" t="s">
        <v>711</v>
      </c>
      <c r="K17" s="471" t="s">
        <v>662</v>
      </c>
      <c r="L17" s="464" t="s">
        <v>657</v>
      </c>
    </row>
    <row r="18" spans="1:12" s="484" customFormat="1" ht="31.5" customHeight="1">
      <c r="A18" s="473"/>
      <c r="B18" s="474" t="s">
        <v>643</v>
      </c>
      <c r="C18" s="474" t="s">
        <v>408</v>
      </c>
      <c r="D18" s="474"/>
      <c r="E18" s="474" t="s">
        <v>1097</v>
      </c>
      <c r="F18" s="464" t="s">
        <v>1098</v>
      </c>
      <c r="G18" s="465" t="s">
        <v>3193</v>
      </c>
      <c r="H18" s="464" t="s">
        <v>3194</v>
      </c>
      <c r="I18" s="464" t="s">
        <v>3195</v>
      </c>
      <c r="J18" s="465" t="s">
        <v>629</v>
      </c>
      <c r="K18" s="471" t="s">
        <v>662</v>
      </c>
      <c r="L18" s="464" t="s">
        <v>657</v>
      </c>
    </row>
    <row r="19" spans="1:12" s="484" customFormat="1" ht="31.5" customHeight="1">
      <c r="A19" s="473"/>
      <c r="B19" s="474" t="s">
        <v>643</v>
      </c>
      <c r="C19" s="474" t="s">
        <v>410</v>
      </c>
      <c r="D19" s="474"/>
      <c r="E19" s="474" t="s">
        <v>1099</v>
      </c>
      <c r="F19" s="464" t="s">
        <v>1100</v>
      </c>
      <c r="G19" s="471" t="s">
        <v>657</v>
      </c>
      <c r="H19" s="468" t="s">
        <v>657</v>
      </c>
      <c r="I19" s="474" t="s">
        <v>657</v>
      </c>
      <c r="J19" s="465" t="s">
        <v>711</v>
      </c>
      <c r="K19" s="471" t="s">
        <v>662</v>
      </c>
      <c r="L19" s="464" t="s">
        <v>657</v>
      </c>
    </row>
    <row r="20" spans="1:12" s="482" customFormat="1" ht="31.5" customHeight="1">
      <c r="A20" s="478"/>
      <c r="B20" s="469" t="s">
        <v>54</v>
      </c>
      <c r="C20" s="474"/>
      <c r="D20" s="474"/>
      <c r="E20" s="474"/>
      <c r="F20" s="470" t="s">
        <v>656</v>
      </c>
      <c r="G20" s="471" t="s">
        <v>571</v>
      </c>
      <c r="H20" s="474" t="s">
        <v>571</v>
      </c>
      <c r="I20" s="474" t="s">
        <v>571</v>
      </c>
      <c r="J20" s="471" t="s">
        <v>572</v>
      </c>
      <c r="K20" s="471" t="s">
        <v>572</v>
      </c>
      <c r="L20" s="464" t="s">
        <v>657</v>
      </c>
    </row>
    <row r="21" spans="1:12" s="482" customFormat="1" ht="31.5" customHeight="1">
      <c r="A21" s="473"/>
      <c r="B21" s="474" t="s">
        <v>644</v>
      </c>
      <c r="C21" s="474" t="s">
        <v>358</v>
      </c>
      <c r="D21" s="474"/>
      <c r="E21" s="474" t="s">
        <v>1101</v>
      </c>
      <c r="F21" s="464" t="s">
        <v>1102</v>
      </c>
      <c r="G21" s="471" t="s">
        <v>657</v>
      </c>
      <c r="H21" s="483" t="s">
        <v>657</v>
      </c>
      <c r="I21" s="474" t="s">
        <v>657</v>
      </c>
      <c r="J21" s="465" t="s">
        <v>711</v>
      </c>
      <c r="K21" s="471" t="s">
        <v>662</v>
      </c>
      <c r="L21" s="464" t="s">
        <v>657</v>
      </c>
    </row>
    <row r="22" spans="1:12" s="482" customFormat="1" ht="31.5" customHeight="1">
      <c r="A22" s="473"/>
      <c r="B22" s="474" t="s">
        <v>644</v>
      </c>
      <c r="C22" s="474" t="s">
        <v>362</v>
      </c>
      <c r="D22" s="474"/>
      <c r="E22" s="474" t="s">
        <v>1103</v>
      </c>
      <c r="F22" s="464" t="s">
        <v>1100</v>
      </c>
      <c r="G22" s="471" t="s">
        <v>657</v>
      </c>
      <c r="H22" s="483" t="s">
        <v>657</v>
      </c>
      <c r="I22" s="474" t="s">
        <v>657</v>
      </c>
      <c r="J22" s="465" t="s">
        <v>711</v>
      </c>
      <c r="K22" s="471" t="s">
        <v>662</v>
      </c>
      <c r="L22" s="464" t="s">
        <v>657</v>
      </c>
    </row>
    <row r="23" spans="1:12" s="482" customFormat="1" ht="31.5" customHeight="1">
      <c r="A23" s="473"/>
      <c r="B23" s="469" t="s">
        <v>56</v>
      </c>
      <c r="C23" s="474"/>
      <c r="D23" s="474"/>
      <c r="E23" s="474"/>
      <c r="F23" s="470" t="s">
        <v>656</v>
      </c>
      <c r="G23" s="471" t="s">
        <v>571</v>
      </c>
      <c r="H23" s="483" t="s">
        <v>571</v>
      </c>
      <c r="I23" s="483" t="s">
        <v>571</v>
      </c>
      <c r="J23" s="471" t="s">
        <v>572</v>
      </c>
      <c r="K23" s="471" t="s">
        <v>572</v>
      </c>
      <c r="L23" s="464" t="s">
        <v>657</v>
      </c>
    </row>
    <row r="24" spans="1:12" s="482" customFormat="1" ht="31.5" customHeight="1">
      <c r="A24" s="473"/>
      <c r="B24" s="474" t="s">
        <v>645</v>
      </c>
      <c r="C24" s="474" t="s">
        <v>358</v>
      </c>
      <c r="D24" s="474"/>
      <c r="E24" s="474" t="s">
        <v>1104</v>
      </c>
      <c r="F24" s="464" t="s">
        <v>1105</v>
      </c>
      <c r="G24" s="471" t="s">
        <v>657</v>
      </c>
      <c r="H24" s="483" t="s">
        <v>657</v>
      </c>
      <c r="I24" s="474" t="s">
        <v>657</v>
      </c>
      <c r="J24" s="465" t="s">
        <v>711</v>
      </c>
      <c r="K24" s="471" t="s">
        <v>662</v>
      </c>
      <c r="L24" s="464" t="s">
        <v>657</v>
      </c>
    </row>
    <row r="25" spans="1:12" s="482" customFormat="1" ht="31.5" customHeight="1">
      <c r="A25" s="473"/>
      <c r="B25" s="474" t="s">
        <v>645</v>
      </c>
      <c r="C25" s="474" t="s">
        <v>362</v>
      </c>
      <c r="D25" s="474"/>
      <c r="E25" s="474" t="s">
        <v>1106</v>
      </c>
      <c r="F25" s="464" t="s">
        <v>1107</v>
      </c>
      <c r="G25" s="471" t="s">
        <v>657</v>
      </c>
      <c r="H25" s="483" t="s">
        <v>657</v>
      </c>
      <c r="I25" s="474" t="s">
        <v>657</v>
      </c>
      <c r="J25" s="465" t="s">
        <v>711</v>
      </c>
      <c r="K25" s="471" t="s">
        <v>662</v>
      </c>
      <c r="L25" s="464" t="s">
        <v>657</v>
      </c>
    </row>
    <row r="26" spans="1:12" s="482" customFormat="1" ht="31.5" customHeight="1">
      <c r="A26" s="473"/>
      <c r="B26" s="474" t="s">
        <v>645</v>
      </c>
      <c r="C26" s="474" t="s">
        <v>364</v>
      </c>
      <c r="D26" s="474"/>
      <c r="E26" s="474" t="s">
        <v>1108</v>
      </c>
      <c r="F26" s="464" t="s">
        <v>1109</v>
      </c>
      <c r="G26" s="471" t="s">
        <v>657</v>
      </c>
      <c r="H26" s="483" t="s">
        <v>657</v>
      </c>
      <c r="I26" s="474" t="s">
        <v>657</v>
      </c>
      <c r="J26" s="465" t="s">
        <v>711</v>
      </c>
      <c r="K26" s="471" t="s">
        <v>662</v>
      </c>
      <c r="L26" s="464" t="s">
        <v>657</v>
      </c>
    </row>
    <row r="27" spans="1:12" s="482" customFormat="1" ht="31.5" customHeight="1">
      <c r="A27" s="473"/>
      <c r="B27" s="469" t="s">
        <v>58</v>
      </c>
      <c r="C27" s="474"/>
      <c r="D27" s="474"/>
      <c r="E27" s="474"/>
      <c r="F27" s="470" t="s">
        <v>656</v>
      </c>
      <c r="G27" s="471" t="s">
        <v>571</v>
      </c>
      <c r="H27" s="474" t="s">
        <v>571</v>
      </c>
      <c r="I27" s="474" t="s">
        <v>571</v>
      </c>
      <c r="J27" s="471" t="s">
        <v>572</v>
      </c>
      <c r="K27" s="471" t="s">
        <v>572</v>
      </c>
      <c r="L27" s="464" t="s">
        <v>657</v>
      </c>
    </row>
    <row r="28" spans="1:12" s="482" customFormat="1" ht="31.5" customHeight="1">
      <c r="A28" s="473"/>
      <c r="B28" s="474" t="s">
        <v>646</v>
      </c>
      <c r="C28" s="474" t="s">
        <v>358</v>
      </c>
      <c r="D28" s="474"/>
      <c r="E28" s="474" t="s">
        <v>1110</v>
      </c>
      <c r="F28" s="464" t="s">
        <v>1111</v>
      </c>
      <c r="G28" s="465" t="s">
        <v>743</v>
      </c>
      <c r="H28" s="464" t="s">
        <v>744</v>
      </c>
      <c r="I28" s="464" t="s">
        <v>1112</v>
      </c>
      <c r="J28" s="465" t="s">
        <v>667</v>
      </c>
      <c r="K28" s="471" t="s">
        <v>572</v>
      </c>
      <c r="L28" s="464" t="s">
        <v>1113</v>
      </c>
    </row>
    <row r="29" spans="1:12" s="482" customFormat="1" ht="31.5" customHeight="1">
      <c r="A29" s="473"/>
      <c r="B29" s="474" t="s">
        <v>646</v>
      </c>
      <c r="C29" s="474" t="s">
        <v>358</v>
      </c>
      <c r="D29" s="474" t="s">
        <v>374</v>
      </c>
      <c r="E29" s="474" t="s">
        <v>1114</v>
      </c>
      <c r="F29" s="464" t="s">
        <v>1115</v>
      </c>
      <c r="G29" s="465" t="s">
        <v>743</v>
      </c>
      <c r="H29" s="468" t="s">
        <v>744</v>
      </c>
      <c r="I29" s="464" t="s">
        <v>1116</v>
      </c>
      <c r="J29" s="465" t="s">
        <v>667</v>
      </c>
      <c r="K29" s="471" t="s">
        <v>572</v>
      </c>
      <c r="L29" s="464" t="s">
        <v>657</v>
      </c>
    </row>
    <row r="30" spans="1:12" s="482" customFormat="1" ht="31.5" customHeight="1">
      <c r="A30" s="473"/>
      <c r="B30" s="474" t="s">
        <v>646</v>
      </c>
      <c r="C30" s="474" t="s">
        <v>358</v>
      </c>
      <c r="D30" s="474" t="s">
        <v>376</v>
      </c>
      <c r="E30" s="474" t="s">
        <v>1117</v>
      </c>
      <c r="F30" s="464" t="s">
        <v>1118</v>
      </c>
      <c r="G30" s="465" t="s">
        <v>743</v>
      </c>
      <c r="H30" s="468" t="s">
        <v>744</v>
      </c>
      <c r="I30" s="464" t="s">
        <v>1116</v>
      </c>
      <c r="J30" s="465" t="s">
        <v>667</v>
      </c>
      <c r="K30" s="471" t="s">
        <v>572</v>
      </c>
      <c r="L30" s="464" t="s">
        <v>657</v>
      </c>
    </row>
    <row r="31" spans="1:12" s="482" customFormat="1" ht="31.5" customHeight="1">
      <c r="A31" s="473"/>
      <c r="B31" s="474" t="s">
        <v>646</v>
      </c>
      <c r="C31" s="474" t="s">
        <v>362</v>
      </c>
      <c r="D31" s="474"/>
      <c r="E31" s="474" t="s">
        <v>1119</v>
      </c>
      <c r="F31" s="464" t="s">
        <v>1120</v>
      </c>
      <c r="G31" s="465" t="s">
        <v>657</v>
      </c>
      <c r="H31" s="468" t="s">
        <v>657</v>
      </c>
      <c r="I31" s="464" t="s">
        <v>657</v>
      </c>
      <c r="J31" s="465" t="s">
        <v>711</v>
      </c>
      <c r="K31" s="471" t="s">
        <v>662</v>
      </c>
      <c r="L31" s="464" t="s">
        <v>657</v>
      </c>
    </row>
    <row r="32" spans="1:12" s="482" customFormat="1" ht="31.5" customHeight="1">
      <c r="A32" s="473"/>
      <c r="B32" s="474" t="s">
        <v>646</v>
      </c>
      <c r="C32" s="474" t="s">
        <v>364</v>
      </c>
      <c r="D32" s="474"/>
      <c r="E32" s="474" t="s">
        <v>1121</v>
      </c>
      <c r="F32" s="464" t="s">
        <v>1122</v>
      </c>
      <c r="G32" s="465" t="s">
        <v>743</v>
      </c>
      <c r="H32" s="468" t="s">
        <v>744</v>
      </c>
      <c r="I32" s="464" t="s">
        <v>1123</v>
      </c>
      <c r="J32" s="465" t="s">
        <v>629</v>
      </c>
      <c r="K32" s="471" t="s">
        <v>662</v>
      </c>
      <c r="L32" s="464" t="s">
        <v>657</v>
      </c>
    </row>
    <row r="33" spans="1:12" s="485" customFormat="1" ht="31.5" customHeight="1">
      <c r="A33" s="478"/>
      <c r="B33" s="474" t="s">
        <v>646</v>
      </c>
      <c r="C33" s="474" t="s">
        <v>405</v>
      </c>
      <c r="D33" s="474"/>
      <c r="E33" s="474" t="s">
        <v>1124</v>
      </c>
      <c r="F33" s="464" t="s">
        <v>1125</v>
      </c>
      <c r="G33" s="465" t="s">
        <v>657</v>
      </c>
      <c r="H33" s="468" t="s">
        <v>657</v>
      </c>
      <c r="I33" s="464" t="s">
        <v>657</v>
      </c>
      <c r="J33" s="465" t="s">
        <v>711</v>
      </c>
      <c r="K33" s="471" t="s">
        <v>662</v>
      </c>
      <c r="L33" s="464" t="s">
        <v>657</v>
      </c>
    </row>
    <row r="34" spans="1:12" s="482" customFormat="1" ht="31.5" customHeight="1">
      <c r="A34" s="473"/>
      <c r="B34" s="474" t="s">
        <v>646</v>
      </c>
      <c r="C34" s="474" t="s">
        <v>408</v>
      </c>
      <c r="D34" s="474"/>
      <c r="E34" s="474" t="s">
        <v>1126</v>
      </c>
      <c r="F34" s="464" t="s">
        <v>1127</v>
      </c>
      <c r="G34" s="471" t="s">
        <v>743</v>
      </c>
      <c r="H34" s="479" t="s">
        <v>744</v>
      </c>
      <c r="I34" s="466" t="s">
        <v>1128</v>
      </c>
      <c r="J34" s="465" t="s">
        <v>667</v>
      </c>
      <c r="K34" s="471" t="s">
        <v>572</v>
      </c>
      <c r="L34" s="464" t="s">
        <v>1129</v>
      </c>
    </row>
    <row r="35" spans="1:12" s="482" customFormat="1" ht="31.5" customHeight="1">
      <c r="A35" s="473"/>
      <c r="B35" s="474" t="s">
        <v>646</v>
      </c>
      <c r="C35" s="474" t="s">
        <v>408</v>
      </c>
      <c r="D35" s="474" t="s">
        <v>374</v>
      </c>
      <c r="E35" s="474" t="s">
        <v>1130</v>
      </c>
      <c r="F35" s="464" t="s">
        <v>834</v>
      </c>
      <c r="G35" s="465" t="s">
        <v>657</v>
      </c>
      <c r="H35" s="479" t="s">
        <v>657</v>
      </c>
      <c r="I35" s="466" t="s">
        <v>657</v>
      </c>
      <c r="J35" s="465" t="s">
        <v>711</v>
      </c>
      <c r="K35" s="471" t="s">
        <v>662</v>
      </c>
      <c r="L35" s="464" t="s">
        <v>657</v>
      </c>
    </row>
    <row r="36" spans="1:12" s="482" customFormat="1" ht="31.5" customHeight="1">
      <c r="A36" s="473"/>
      <c r="B36" s="474" t="s">
        <v>646</v>
      </c>
      <c r="C36" s="474" t="s">
        <v>408</v>
      </c>
      <c r="D36" s="474" t="s">
        <v>376</v>
      </c>
      <c r="E36" s="474" t="s">
        <v>1131</v>
      </c>
      <c r="F36" s="464" t="s">
        <v>1132</v>
      </c>
      <c r="G36" s="471" t="s">
        <v>743</v>
      </c>
      <c r="H36" s="479" t="s">
        <v>744</v>
      </c>
      <c r="I36" s="466" t="s">
        <v>1128</v>
      </c>
      <c r="J36" s="465" t="s">
        <v>667</v>
      </c>
      <c r="K36" s="471" t="s">
        <v>572</v>
      </c>
      <c r="L36" s="464" t="s">
        <v>1133</v>
      </c>
    </row>
    <row r="37" spans="1:12" s="482" customFormat="1" ht="31.5" customHeight="1">
      <c r="A37" s="473"/>
      <c r="B37" s="474" t="s">
        <v>646</v>
      </c>
      <c r="C37" s="474" t="s">
        <v>410</v>
      </c>
      <c r="D37" s="474"/>
      <c r="E37" s="474" t="s">
        <v>1134</v>
      </c>
      <c r="F37" s="464" t="s">
        <v>862</v>
      </c>
      <c r="G37" s="471" t="s">
        <v>657</v>
      </c>
      <c r="H37" s="479" t="s">
        <v>657</v>
      </c>
      <c r="I37" s="466" t="s">
        <v>657</v>
      </c>
      <c r="J37" s="465" t="s">
        <v>711</v>
      </c>
      <c r="K37" s="471" t="s">
        <v>662</v>
      </c>
      <c r="L37" s="464" t="s">
        <v>657</v>
      </c>
    </row>
    <row r="38" spans="1:12" s="482" customFormat="1" ht="31.5" customHeight="1">
      <c r="A38" s="480"/>
      <c r="F38" s="480"/>
      <c r="G38" s="486"/>
      <c r="H38" s="480"/>
      <c r="I38" s="480"/>
      <c r="J38" s="486"/>
      <c r="K38" s="486"/>
      <c r="L38" s="487"/>
    </row>
    <row r="39" spans="1:12" s="482" customFormat="1" ht="31.5" customHeight="1">
      <c r="A39" s="480"/>
      <c r="F39" s="480"/>
      <c r="G39" s="486"/>
      <c r="H39" s="480"/>
      <c r="I39" s="480"/>
      <c r="J39" s="486"/>
      <c r="K39" s="486"/>
      <c r="L39" s="487"/>
    </row>
    <row r="40" spans="1:12" s="482" customFormat="1" ht="31.5" customHeight="1">
      <c r="A40" s="480"/>
      <c r="F40" s="480"/>
      <c r="G40" s="486"/>
      <c r="H40" s="480"/>
      <c r="I40" s="480"/>
      <c r="J40" s="486"/>
      <c r="K40" s="486"/>
      <c r="L40" s="487"/>
    </row>
    <row r="41" spans="1:12" s="482" customFormat="1" ht="31.5" customHeight="1">
      <c r="A41" s="480"/>
      <c r="F41" s="480"/>
      <c r="G41" s="486"/>
      <c r="H41" s="480"/>
      <c r="I41" s="480"/>
      <c r="J41" s="486"/>
      <c r="K41" s="486"/>
      <c r="L41" s="487"/>
    </row>
    <row r="42" spans="1:12" s="482" customFormat="1" ht="31.5" customHeight="1">
      <c r="A42" s="480"/>
      <c r="F42" s="480"/>
      <c r="G42" s="486"/>
      <c r="H42" s="480"/>
      <c r="I42" s="480"/>
      <c r="J42" s="486"/>
      <c r="K42" s="486"/>
      <c r="L42" s="487"/>
    </row>
    <row r="43" spans="1:12" s="482" customFormat="1" ht="31.5" customHeight="1">
      <c r="A43" s="480"/>
      <c r="F43" s="480"/>
      <c r="G43" s="486"/>
      <c r="H43" s="480"/>
      <c r="I43" s="480"/>
      <c r="J43" s="486"/>
      <c r="K43" s="486"/>
      <c r="L43" s="487"/>
    </row>
    <row r="44" spans="1:12" s="482" customFormat="1" ht="31.5" customHeight="1">
      <c r="A44" s="480"/>
      <c r="F44" s="480"/>
      <c r="G44" s="486"/>
      <c r="H44" s="480"/>
      <c r="I44" s="480"/>
      <c r="J44" s="486"/>
      <c r="K44" s="486"/>
      <c r="L44" s="487"/>
    </row>
    <row r="45" spans="1:12" s="482" customFormat="1" ht="31.5" customHeight="1">
      <c r="A45" s="480"/>
      <c r="F45" s="480"/>
      <c r="G45" s="486"/>
      <c r="H45" s="480"/>
      <c r="I45" s="480"/>
      <c r="J45" s="486"/>
      <c r="K45" s="486"/>
      <c r="L45" s="487"/>
    </row>
    <row r="46" spans="1:12" s="482" customFormat="1" ht="31.5" customHeight="1">
      <c r="A46" s="480"/>
      <c r="F46" s="480"/>
      <c r="G46" s="486"/>
      <c r="H46" s="480"/>
      <c r="I46" s="480"/>
      <c r="J46" s="486"/>
      <c r="K46" s="486"/>
      <c r="L46" s="487"/>
    </row>
    <row r="47" spans="1:12" s="482" customFormat="1" ht="31.5" customHeight="1">
      <c r="A47" s="480"/>
      <c r="F47" s="480"/>
      <c r="G47" s="486"/>
      <c r="H47" s="480"/>
      <c r="I47" s="480"/>
      <c r="J47" s="486"/>
      <c r="K47" s="486"/>
      <c r="L47" s="487"/>
    </row>
    <row r="48" spans="1:12" s="482" customFormat="1" ht="31.5" customHeight="1">
      <c r="A48" s="480"/>
      <c r="F48" s="480"/>
      <c r="G48" s="486"/>
      <c r="H48" s="480"/>
      <c r="I48" s="480"/>
      <c r="J48" s="486"/>
      <c r="K48" s="486"/>
      <c r="L48" s="487"/>
    </row>
    <row r="49" spans="1:12" s="482" customFormat="1" ht="31.5" customHeight="1">
      <c r="A49" s="480"/>
      <c r="F49" s="480"/>
      <c r="G49" s="486"/>
      <c r="H49" s="480"/>
      <c r="I49" s="480"/>
      <c r="J49" s="486"/>
      <c r="K49" s="486"/>
      <c r="L49" s="487"/>
    </row>
    <row r="50" spans="1:12" s="482" customFormat="1" ht="31.5" customHeight="1">
      <c r="A50" s="480"/>
      <c r="F50" s="480"/>
      <c r="G50" s="486"/>
      <c r="H50" s="480"/>
      <c r="I50" s="480"/>
      <c r="J50" s="486"/>
      <c r="K50" s="486"/>
      <c r="L50" s="487"/>
    </row>
    <row r="51" spans="1:12" s="482" customFormat="1" ht="31.5" customHeight="1">
      <c r="A51" s="480"/>
      <c r="F51" s="480"/>
      <c r="G51" s="486"/>
      <c r="H51" s="480"/>
      <c r="I51" s="480"/>
      <c r="J51" s="486"/>
      <c r="K51" s="486"/>
      <c r="L51" s="487"/>
    </row>
    <row r="52" spans="1:12" s="482" customFormat="1" ht="31.5" customHeight="1">
      <c r="A52" s="480"/>
      <c r="F52" s="480"/>
      <c r="G52" s="486"/>
      <c r="H52" s="480"/>
      <c r="I52" s="480"/>
      <c r="J52" s="486"/>
      <c r="K52" s="486"/>
      <c r="L52" s="487"/>
    </row>
    <row r="53" spans="1:12" s="482" customFormat="1" ht="31.5" customHeight="1">
      <c r="A53" s="480"/>
      <c r="F53" s="480"/>
      <c r="G53" s="486"/>
      <c r="H53" s="480"/>
      <c r="I53" s="480"/>
      <c r="J53" s="486"/>
      <c r="K53" s="486"/>
      <c r="L53" s="487"/>
    </row>
    <row r="54" spans="1:12" s="482" customFormat="1" ht="31.5" customHeight="1">
      <c r="A54" s="480"/>
      <c r="F54" s="480"/>
      <c r="G54" s="486"/>
      <c r="H54" s="480"/>
      <c r="I54" s="480"/>
      <c r="J54" s="486"/>
      <c r="K54" s="486"/>
      <c r="L54" s="487"/>
    </row>
    <row r="55" spans="1:12" s="482" customFormat="1" ht="31.5" customHeight="1">
      <c r="A55" s="480"/>
      <c r="F55" s="480"/>
      <c r="G55" s="486"/>
      <c r="H55" s="480"/>
      <c r="I55" s="480"/>
      <c r="J55" s="486"/>
      <c r="K55" s="486"/>
      <c r="L55" s="487"/>
    </row>
    <row r="56" spans="1:12" s="482" customFormat="1" ht="31.5" customHeight="1">
      <c r="A56" s="480"/>
      <c r="F56" s="480"/>
      <c r="G56" s="486"/>
      <c r="H56" s="480"/>
      <c r="I56" s="480"/>
      <c r="J56" s="486"/>
      <c r="K56" s="486"/>
      <c r="L56" s="487"/>
    </row>
    <row r="57" spans="1:12" s="482" customFormat="1" ht="31.5" customHeight="1">
      <c r="A57" s="480"/>
      <c r="F57" s="480"/>
      <c r="G57" s="486"/>
      <c r="H57" s="480"/>
      <c r="I57" s="480"/>
      <c r="J57" s="486"/>
      <c r="K57" s="486"/>
      <c r="L57" s="487"/>
    </row>
    <row r="58" spans="1:12" s="482" customFormat="1" ht="31.5" customHeight="1">
      <c r="A58" s="480"/>
      <c r="F58" s="480"/>
      <c r="G58" s="486"/>
      <c r="H58" s="480"/>
      <c r="I58" s="480"/>
      <c r="J58" s="486"/>
      <c r="K58" s="486"/>
      <c r="L58" s="487"/>
    </row>
    <row r="59" spans="1:12" s="482" customFormat="1" ht="31.5" customHeight="1">
      <c r="A59" s="480"/>
      <c r="F59" s="480"/>
      <c r="G59" s="486"/>
      <c r="H59" s="480"/>
      <c r="I59" s="480"/>
      <c r="J59" s="486"/>
      <c r="K59" s="486"/>
      <c r="L59" s="487"/>
    </row>
    <row r="60" spans="1:12" s="482" customFormat="1" ht="31.5" customHeight="1">
      <c r="A60" s="480"/>
      <c r="F60" s="480"/>
      <c r="G60" s="486"/>
      <c r="H60" s="480"/>
      <c r="I60" s="480"/>
      <c r="J60" s="486"/>
      <c r="K60" s="486"/>
      <c r="L60" s="487"/>
    </row>
    <row r="61" spans="1:12" s="482" customFormat="1" ht="31.5" customHeight="1">
      <c r="A61" s="480"/>
      <c r="F61" s="480"/>
      <c r="G61" s="486"/>
      <c r="H61" s="480"/>
      <c r="I61" s="480"/>
      <c r="J61" s="486"/>
      <c r="K61" s="486"/>
      <c r="L61" s="487"/>
    </row>
    <row r="62" spans="1:12" s="482" customFormat="1" ht="31.5" customHeight="1">
      <c r="A62" s="480"/>
      <c r="F62" s="480"/>
      <c r="G62" s="486"/>
      <c r="H62" s="480"/>
      <c r="I62" s="480"/>
      <c r="J62" s="486"/>
      <c r="K62" s="486"/>
      <c r="L62" s="487"/>
    </row>
    <row r="63" spans="1:12" s="482" customFormat="1" ht="31.5" customHeight="1">
      <c r="A63" s="480"/>
      <c r="F63" s="480"/>
      <c r="G63" s="486"/>
      <c r="H63" s="480"/>
      <c r="I63" s="480"/>
      <c r="J63" s="486"/>
      <c r="K63" s="486"/>
      <c r="L63" s="487"/>
    </row>
    <row r="64" spans="1:12" s="482" customFormat="1" ht="31.5" customHeight="1">
      <c r="A64" s="480"/>
      <c r="F64" s="480"/>
      <c r="G64" s="486"/>
      <c r="H64" s="480"/>
      <c r="I64" s="480"/>
      <c r="J64" s="486"/>
      <c r="K64" s="486"/>
      <c r="L64" s="487"/>
    </row>
    <row r="65" spans="1:12" s="482" customFormat="1" ht="31.5" customHeight="1">
      <c r="A65" s="480"/>
      <c r="F65" s="480"/>
      <c r="G65" s="486"/>
      <c r="H65" s="480"/>
      <c r="I65" s="480"/>
      <c r="J65" s="486"/>
      <c r="K65" s="486"/>
      <c r="L65" s="487"/>
    </row>
    <row r="66" spans="1:12" s="482" customFormat="1" ht="31.5" customHeight="1">
      <c r="A66" s="480"/>
      <c r="F66" s="480"/>
      <c r="G66" s="486"/>
      <c r="H66" s="480"/>
      <c r="I66" s="480"/>
      <c r="J66" s="486"/>
      <c r="K66" s="486"/>
      <c r="L66" s="487"/>
    </row>
    <row r="67" spans="1:12" s="482" customFormat="1" ht="31.5" customHeight="1">
      <c r="A67" s="480"/>
      <c r="F67" s="480"/>
      <c r="G67" s="486"/>
      <c r="H67" s="480"/>
      <c r="I67" s="480"/>
      <c r="J67" s="486"/>
      <c r="K67" s="486"/>
      <c r="L67" s="487"/>
    </row>
    <row r="68" spans="1:12" s="482" customFormat="1" ht="31.5" customHeight="1">
      <c r="A68" s="480"/>
      <c r="F68" s="480"/>
      <c r="G68" s="486"/>
      <c r="H68" s="480"/>
      <c r="I68" s="480"/>
      <c r="J68" s="486"/>
      <c r="K68" s="486"/>
      <c r="L68" s="487"/>
    </row>
    <row r="69" spans="1:12" s="482" customFormat="1" ht="31.5" customHeight="1">
      <c r="A69" s="480"/>
      <c r="F69" s="480"/>
      <c r="G69" s="486"/>
      <c r="H69" s="480"/>
      <c r="I69" s="480"/>
      <c r="J69" s="486"/>
      <c r="K69" s="486"/>
      <c r="L69" s="487"/>
    </row>
    <row r="70" spans="1:12" s="482" customFormat="1" ht="31.5" customHeight="1">
      <c r="A70" s="480"/>
      <c r="F70" s="480"/>
      <c r="G70" s="486"/>
      <c r="H70" s="480"/>
      <c r="I70" s="480"/>
      <c r="J70" s="486"/>
      <c r="K70" s="486"/>
      <c r="L70" s="487"/>
    </row>
    <row r="71" spans="1:12" s="482" customFormat="1" ht="31.5" customHeight="1">
      <c r="A71" s="480"/>
      <c r="F71" s="480"/>
      <c r="G71" s="486"/>
      <c r="H71" s="480"/>
      <c r="I71" s="480"/>
      <c r="J71" s="486"/>
      <c r="K71" s="486"/>
      <c r="L71" s="487"/>
    </row>
    <row r="72" spans="1:12" s="482" customFormat="1" ht="31.5" customHeight="1">
      <c r="A72" s="480"/>
      <c r="F72" s="480"/>
      <c r="G72" s="486"/>
      <c r="H72" s="480"/>
      <c r="I72" s="480"/>
      <c r="J72" s="486"/>
      <c r="K72" s="486"/>
      <c r="L72" s="487"/>
    </row>
    <row r="73" spans="1:12" s="482" customFormat="1" ht="31.5" customHeight="1">
      <c r="A73" s="480"/>
      <c r="F73" s="480"/>
      <c r="G73" s="486"/>
      <c r="H73" s="480"/>
      <c r="I73" s="480"/>
      <c r="J73" s="486"/>
      <c r="K73" s="486"/>
      <c r="L73" s="487"/>
    </row>
    <row r="74" spans="1:12" s="482" customFormat="1" ht="31.5" customHeight="1">
      <c r="A74" s="480"/>
      <c r="F74" s="480"/>
      <c r="G74" s="486"/>
      <c r="H74" s="480"/>
      <c r="I74" s="480"/>
      <c r="J74" s="486"/>
      <c r="K74" s="486"/>
      <c r="L74" s="487"/>
    </row>
    <row r="75" spans="1:12" s="482" customFormat="1" ht="31.5" customHeight="1">
      <c r="A75" s="480"/>
      <c r="F75" s="480"/>
      <c r="G75" s="486"/>
      <c r="H75" s="480"/>
      <c r="I75" s="480"/>
      <c r="J75" s="486"/>
      <c r="K75" s="486"/>
      <c r="L75" s="487"/>
    </row>
    <row r="76" spans="1:12" s="482" customFormat="1" ht="31.5" customHeight="1">
      <c r="A76" s="480"/>
      <c r="F76" s="480"/>
      <c r="G76" s="486"/>
      <c r="H76" s="480"/>
      <c r="I76" s="480"/>
      <c r="J76" s="486"/>
      <c r="K76" s="486"/>
      <c r="L76" s="487"/>
    </row>
    <row r="77" spans="1:12" s="482" customFormat="1" ht="31.5" customHeight="1">
      <c r="A77" s="480"/>
      <c r="F77" s="480"/>
      <c r="G77" s="486"/>
      <c r="H77" s="480"/>
      <c r="I77" s="480"/>
      <c r="J77" s="486"/>
      <c r="K77" s="486"/>
      <c r="L77" s="487"/>
    </row>
    <row r="78" spans="1:12" s="482" customFormat="1" ht="31.5" customHeight="1">
      <c r="A78" s="480"/>
      <c r="F78" s="480"/>
      <c r="G78" s="486"/>
      <c r="H78" s="480"/>
      <c r="I78" s="480"/>
      <c r="J78" s="486"/>
      <c r="K78" s="486"/>
      <c r="L78" s="487"/>
    </row>
    <row r="79" spans="1:12" s="482" customFormat="1" ht="31.5" customHeight="1">
      <c r="A79" s="480"/>
      <c r="F79" s="480"/>
      <c r="G79" s="486"/>
      <c r="H79" s="480"/>
      <c r="I79" s="480"/>
      <c r="J79" s="486"/>
      <c r="K79" s="486"/>
      <c r="L79" s="487"/>
    </row>
    <row r="80" spans="1:12" s="482" customFormat="1" ht="31.5" customHeight="1">
      <c r="A80" s="480"/>
      <c r="F80" s="480"/>
      <c r="G80" s="486"/>
      <c r="H80" s="480"/>
      <c r="I80" s="480"/>
      <c r="J80" s="486"/>
      <c r="K80" s="486"/>
      <c r="L80" s="487"/>
    </row>
    <row r="81" spans="1:12" s="482" customFormat="1" ht="31.5" customHeight="1">
      <c r="A81" s="480"/>
      <c r="F81" s="480"/>
      <c r="G81" s="486"/>
      <c r="H81" s="480"/>
      <c r="I81" s="480"/>
      <c r="J81" s="486"/>
      <c r="K81" s="486"/>
      <c r="L81" s="487"/>
    </row>
    <row r="82" spans="1:12" s="482" customFormat="1" ht="31.5" customHeight="1">
      <c r="A82" s="480"/>
      <c r="F82" s="480"/>
      <c r="G82" s="486"/>
      <c r="H82" s="480"/>
      <c r="I82" s="480"/>
      <c r="J82" s="486"/>
      <c r="K82" s="486"/>
      <c r="L82" s="487"/>
    </row>
    <row r="83" spans="1:12" s="482" customFormat="1" ht="31.5" customHeight="1">
      <c r="A83" s="480"/>
      <c r="F83" s="480"/>
      <c r="G83" s="486"/>
      <c r="H83" s="480"/>
      <c r="I83" s="480"/>
      <c r="J83" s="486"/>
      <c r="K83" s="486"/>
      <c r="L83" s="487"/>
    </row>
    <row r="84" spans="1:12" s="482" customFormat="1" ht="31.5" customHeight="1">
      <c r="A84" s="480"/>
      <c r="F84" s="480"/>
      <c r="G84" s="486"/>
      <c r="H84" s="480"/>
      <c r="I84" s="480"/>
      <c r="J84" s="486"/>
      <c r="K84" s="486"/>
      <c r="L84" s="487"/>
    </row>
    <row r="85" spans="1:12" s="482" customFormat="1" ht="31.5" customHeight="1">
      <c r="A85" s="480"/>
      <c r="F85" s="480"/>
      <c r="G85" s="486"/>
      <c r="H85" s="480"/>
      <c r="I85" s="480"/>
      <c r="J85" s="486"/>
      <c r="K85" s="486"/>
      <c r="L85" s="487"/>
    </row>
    <row r="86" spans="1:12" s="482" customFormat="1" ht="31.5" customHeight="1">
      <c r="A86" s="480"/>
      <c r="F86" s="480"/>
      <c r="G86" s="486"/>
      <c r="H86" s="480"/>
      <c r="I86" s="480"/>
      <c r="J86" s="486"/>
      <c r="K86" s="486"/>
      <c r="L86" s="487"/>
    </row>
    <row r="87" spans="1:12" s="482" customFormat="1" ht="31.5" customHeight="1">
      <c r="A87" s="480"/>
      <c r="F87" s="480"/>
      <c r="G87" s="486"/>
      <c r="H87" s="480"/>
      <c r="I87" s="480"/>
      <c r="J87" s="486"/>
      <c r="K87" s="486"/>
      <c r="L87" s="487"/>
    </row>
    <row r="88" spans="1:12" s="482" customFormat="1" ht="31.5" customHeight="1">
      <c r="A88" s="480"/>
      <c r="F88" s="480"/>
      <c r="G88" s="486"/>
      <c r="H88" s="480"/>
      <c r="I88" s="480"/>
      <c r="J88" s="486"/>
      <c r="K88" s="486"/>
      <c r="L88" s="487"/>
    </row>
    <row r="89" spans="1:12" s="482" customFormat="1" ht="31.5" customHeight="1">
      <c r="A89" s="480"/>
      <c r="F89" s="480"/>
      <c r="G89" s="486"/>
      <c r="H89" s="480"/>
      <c r="I89" s="480"/>
      <c r="J89" s="486"/>
      <c r="K89" s="486"/>
      <c r="L89" s="487"/>
    </row>
    <row r="90" spans="1:12" s="482" customFormat="1" ht="31.5" customHeight="1">
      <c r="A90" s="480"/>
      <c r="F90" s="480"/>
      <c r="G90" s="486"/>
      <c r="H90" s="480"/>
      <c r="I90" s="480"/>
      <c r="J90" s="486"/>
      <c r="K90" s="486"/>
      <c r="L90" s="487"/>
    </row>
    <row r="91" spans="1:12" s="482" customFormat="1" ht="31.5" customHeight="1">
      <c r="A91" s="480"/>
      <c r="F91" s="480"/>
      <c r="G91" s="486"/>
      <c r="H91" s="480"/>
      <c r="I91" s="480"/>
      <c r="J91" s="486"/>
      <c r="K91" s="486"/>
      <c r="L91" s="487"/>
    </row>
    <row r="92" spans="1:12" s="482" customFormat="1" ht="31.5" customHeight="1">
      <c r="A92" s="480"/>
      <c r="F92" s="480"/>
      <c r="G92" s="486"/>
      <c r="H92" s="480"/>
      <c r="I92" s="480"/>
      <c r="J92" s="486"/>
      <c r="K92" s="486"/>
      <c r="L92" s="487"/>
    </row>
    <row r="93" spans="1:12" s="482" customFormat="1" ht="31.5" customHeight="1">
      <c r="A93" s="480"/>
      <c r="F93" s="480"/>
      <c r="G93" s="486"/>
      <c r="H93" s="480"/>
      <c r="I93" s="480"/>
      <c r="J93" s="486"/>
      <c r="K93" s="486"/>
      <c r="L93" s="487"/>
    </row>
    <row r="94" spans="1:12" s="482" customFormat="1" ht="31.5" customHeight="1">
      <c r="A94" s="480"/>
      <c r="F94" s="480"/>
      <c r="G94" s="486"/>
      <c r="H94" s="480"/>
      <c r="I94" s="480"/>
      <c r="J94" s="486"/>
      <c r="K94" s="486"/>
      <c r="L94" s="487"/>
    </row>
    <row r="95" spans="1:12" s="482" customFormat="1" ht="31.5" customHeight="1">
      <c r="A95" s="480"/>
      <c r="F95" s="480"/>
      <c r="G95" s="486"/>
      <c r="H95" s="487"/>
      <c r="I95" s="480"/>
      <c r="J95" s="486"/>
      <c r="K95" s="486"/>
      <c r="L95" s="487"/>
    </row>
    <row r="96" spans="1:12" s="482" customFormat="1" ht="31.5" customHeight="1">
      <c r="A96" s="480"/>
      <c r="F96" s="480"/>
      <c r="G96" s="486"/>
      <c r="H96" s="480"/>
      <c r="I96" s="480"/>
      <c r="J96" s="486"/>
      <c r="K96" s="486"/>
      <c r="L96" s="487"/>
    </row>
    <row r="97" spans="1:12" s="482" customFormat="1" ht="31.5" customHeight="1">
      <c r="A97" s="480"/>
      <c r="F97" s="480"/>
      <c r="G97" s="486"/>
      <c r="H97" s="480"/>
      <c r="I97" s="480"/>
      <c r="J97" s="486"/>
      <c r="K97" s="486"/>
      <c r="L97" s="487"/>
    </row>
    <row r="98" spans="1:12" s="482" customFormat="1" ht="31.5" customHeight="1">
      <c r="A98" s="480"/>
      <c r="F98" s="480"/>
      <c r="G98" s="486"/>
      <c r="H98" s="480"/>
      <c r="I98" s="480"/>
      <c r="J98" s="486"/>
      <c r="K98" s="486"/>
      <c r="L98" s="487"/>
    </row>
    <row r="99" spans="1:12" s="482" customFormat="1" ht="31.5" customHeight="1">
      <c r="A99" s="480"/>
      <c r="F99" s="480"/>
      <c r="G99" s="486"/>
      <c r="H99" s="480"/>
      <c r="I99" s="480"/>
      <c r="J99" s="486"/>
      <c r="K99" s="486"/>
      <c r="L99" s="487"/>
    </row>
    <row r="100" spans="1:12" s="482" customFormat="1" ht="31.5" customHeight="1">
      <c r="A100" s="480"/>
      <c r="F100" s="480"/>
      <c r="G100" s="486"/>
      <c r="H100" s="480"/>
      <c r="I100" s="480"/>
      <c r="J100" s="486"/>
      <c r="K100" s="486"/>
      <c r="L100" s="487"/>
    </row>
    <row r="101" spans="1:12" s="482" customFormat="1" ht="31.5" customHeight="1">
      <c r="A101" s="480"/>
      <c r="F101" s="480"/>
      <c r="G101" s="486"/>
      <c r="H101" s="480"/>
      <c r="I101" s="480"/>
      <c r="J101" s="486"/>
      <c r="K101" s="486"/>
      <c r="L101" s="487"/>
    </row>
    <row r="102" spans="1:12" s="482" customFormat="1" ht="31.5" customHeight="1">
      <c r="A102" s="480"/>
      <c r="F102" s="480"/>
      <c r="G102" s="486"/>
      <c r="H102" s="480"/>
      <c r="I102" s="480"/>
      <c r="J102" s="486"/>
      <c r="K102" s="486"/>
      <c r="L102" s="487"/>
    </row>
    <row r="103" spans="1:12" s="482" customFormat="1" ht="31.5" customHeight="1">
      <c r="A103" s="480"/>
      <c r="F103" s="480"/>
      <c r="G103" s="486"/>
      <c r="H103" s="480"/>
      <c r="I103" s="480"/>
      <c r="J103" s="486"/>
      <c r="K103" s="486"/>
      <c r="L103" s="487"/>
    </row>
    <row r="104" spans="1:12" s="482" customFormat="1" ht="31.5" customHeight="1">
      <c r="A104" s="480"/>
      <c r="F104" s="480"/>
      <c r="G104" s="486"/>
      <c r="H104" s="480"/>
      <c r="I104" s="480"/>
      <c r="J104" s="486"/>
      <c r="K104" s="486"/>
      <c r="L104" s="487"/>
    </row>
    <row r="105" spans="1:12" s="482" customFormat="1" ht="31.5" customHeight="1">
      <c r="A105" s="480"/>
      <c r="F105" s="480"/>
      <c r="G105" s="486"/>
      <c r="H105" s="480"/>
      <c r="I105" s="480"/>
      <c r="J105" s="486"/>
      <c r="K105" s="486"/>
      <c r="L105" s="487"/>
    </row>
    <row r="106" spans="1:12" s="482" customFormat="1" ht="31.5" customHeight="1">
      <c r="A106" s="480"/>
      <c r="F106" s="480"/>
      <c r="G106" s="486"/>
      <c r="H106" s="480"/>
      <c r="I106" s="480"/>
      <c r="J106" s="486"/>
      <c r="K106" s="486"/>
      <c r="L106" s="487"/>
    </row>
    <row r="107" spans="1:12" s="482" customFormat="1" ht="31.5" customHeight="1">
      <c r="A107" s="480"/>
      <c r="F107" s="480"/>
      <c r="G107" s="486"/>
      <c r="H107" s="480"/>
      <c r="I107" s="480"/>
      <c r="J107" s="486"/>
      <c r="K107" s="486"/>
      <c r="L107" s="487"/>
    </row>
    <row r="108" spans="1:12" s="482" customFormat="1" ht="31.5" customHeight="1">
      <c r="A108" s="480"/>
      <c r="F108" s="480"/>
      <c r="G108" s="486"/>
      <c r="H108" s="480"/>
      <c r="I108" s="480"/>
      <c r="J108" s="486"/>
      <c r="K108" s="486"/>
      <c r="L108" s="487"/>
    </row>
    <row r="109" spans="1:12" s="482" customFormat="1" ht="31.5" customHeight="1">
      <c r="A109" s="480"/>
      <c r="F109" s="480"/>
      <c r="G109" s="486"/>
      <c r="H109" s="480"/>
      <c r="I109" s="480"/>
      <c r="J109" s="486"/>
      <c r="K109" s="486"/>
      <c r="L109" s="487"/>
    </row>
    <row r="110" spans="1:12" s="482" customFormat="1" ht="31.5" customHeight="1">
      <c r="A110" s="480"/>
      <c r="F110" s="480"/>
      <c r="G110" s="486"/>
      <c r="H110" s="480"/>
      <c r="I110" s="480"/>
      <c r="J110" s="486"/>
      <c r="K110" s="486"/>
      <c r="L110" s="487"/>
    </row>
    <row r="111" spans="1:12" s="482" customFormat="1" ht="31.5" customHeight="1">
      <c r="A111" s="480"/>
      <c r="F111" s="480"/>
      <c r="G111" s="486"/>
      <c r="H111" s="480"/>
      <c r="I111" s="480"/>
      <c r="J111" s="486"/>
      <c r="K111" s="486"/>
      <c r="L111" s="487"/>
    </row>
    <row r="112" spans="1:12" s="482" customFormat="1" ht="31.5" customHeight="1">
      <c r="A112" s="480"/>
      <c r="F112" s="480"/>
      <c r="G112" s="486"/>
      <c r="H112" s="480"/>
      <c r="I112" s="480"/>
      <c r="J112" s="486"/>
      <c r="K112" s="486"/>
      <c r="L112" s="487"/>
    </row>
    <row r="113" spans="1:12" s="482" customFormat="1" ht="31.5" customHeight="1">
      <c r="A113" s="480"/>
      <c r="F113" s="480"/>
      <c r="G113" s="486"/>
      <c r="H113" s="480"/>
      <c r="I113" s="480"/>
      <c r="J113" s="486"/>
      <c r="K113" s="486"/>
      <c r="L113" s="487"/>
    </row>
    <row r="114" spans="1:12" s="482" customFormat="1" ht="31.5" customHeight="1">
      <c r="A114" s="480"/>
      <c r="F114" s="480"/>
      <c r="G114" s="486"/>
      <c r="H114" s="480"/>
      <c r="I114" s="480"/>
      <c r="J114" s="486"/>
      <c r="K114" s="486"/>
      <c r="L114" s="487"/>
    </row>
    <row r="115" spans="1:12" s="482" customFormat="1" ht="31.5" customHeight="1">
      <c r="A115" s="480"/>
      <c r="F115" s="480"/>
      <c r="G115" s="486"/>
      <c r="H115" s="480"/>
      <c r="I115" s="480"/>
      <c r="J115" s="486"/>
      <c r="K115" s="486"/>
      <c r="L115" s="487"/>
    </row>
    <row r="116" spans="1:12" s="482" customFormat="1" ht="31.5" customHeight="1">
      <c r="A116" s="480"/>
      <c r="F116" s="480"/>
      <c r="G116" s="486"/>
      <c r="H116" s="480"/>
      <c r="I116" s="480"/>
      <c r="J116" s="486"/>
      <c r="K116" s="486"/>
      <c r="L116" s="487"/>
    </row>
    <row r="117" spans="1:12" s="482" customFormat="1" ht="31.5" customHeight="1">
      <c r="A117" s="480"/>
      <c r="F117" s="480"/>
      <c r="G117" s="486"/>
      <c r="H117" s="480"/>
      <c r="I117" s="480"/>
      <c r="J117" s="486"/>
      <c r="K117" s="486"/>
      <c r="L117" s="487"/>
    </row>
    <row r="118" spans="1:12" s="482" customFormat="1" ht="31.5" customHeight="1">
      <c r="A118" s="480"/>
      <c r="F118" s="480"/>
      <c r="G118" s="486"/>
      <c r="H118" s="480"/>
      <c r="I118" s="480"/>
      <c r="J118" s="486"/>
      <c r="K118" s="486"/>
      <c r="L118" s="487"/>
    </row>
    <row r="119" spans="1:12" s="482" customFormat="1" ht="31.5" customHeight="1">
      <c r="A119" s="480"/>
      <c r="F119" s="480"/>
      <c r="G119" s="486"/>
      <c r="H119" s="480"/>
      <c r="I119" s="480"/>
      <c r="J119" s="486"/>
      <c r="K119" s="486"/>
      <c r="L119" s="487"/>
    </row>
    <row r="120" spans="1:12" s="482" customFormat="1" ht="31.5" customHeight="1">
      <c r="A120" s="480"/>
      <c r="F120" s="480"/>
      <c r="G120" s="486"/>
      <c r="H120" s="480"/>
      <c r="I120" s="480"/>
      <c r="J120" s="486"/>
      <c r="K120" s="486"/>
      <c r="L120" s="487"/>
    </row>
    <row r="121" spans="1:12" s="482" customFormat="1" ht="31.5" customHeight="1">
      <c r="A121" s="480"/>
      <c r="F121" s="480"/>
      <c r="G121" s="486"/>
      <c r="H121" s="480"/>
      <c r="I121" s="480"/>
      <c r="J121" s="486"/>
      <c r="K121" s="486"/>
      <c r="L121" s="487"/>
    </row>
    <row r="122" spans="1:12" s="482" customFormat="1" ht="31.5" customHeight="1">
      <c r="A122" s="480"/>
      <c r="F122" s="480"/>
      <c r="G122" s="486"/>
      <c r="H122" s="480"/>
      <c r="I122" s="480"/>
      <c r="J122" s="486"/>
      <c r="K122" s="486"/>
      <c r="L122" s="487"/>
    </row>
    <row r="123" spans="1:12" s="482" customFormat="1" ht="31.5" customHeight="1">
      <c r="A123" s="480"/>
      <c r="F123" s="480"/>
      <c r="G123" s="486"/>
      <c r="H123" s="480"/>
      <c r="I123" s="480"/>
      <c r="J123" s="486"/>
      <c r="K123" s="486"/>
      <c r="L123" s="487"/>
    </row>
    <row r="124" spans="1:12" s="482" customFormat="1" ht="31.5" customHeight="1">
      <c r="A124" s="480"/>
      <c r="F124" s="480"/>
      <c r="G124" s="486"/>
      <c r="H124" s="480"/>
      <c r="I124" s="480"/>
      <c r="J124" s="486"/>
      <c r="K124" s="486"/>
      <c r="L124" s="487"/>
    </row>
    <row r="125" spans="1:12" s="482" customFormat="1" ht="31.5" customHeight="1">
      <c r="A125" s="480"/>
      <c r="F125" s="480"/>
      <c r="G125" s="486"/>
      <c r="H125" s="480"/>
      <c r="I125" s="480"/>
      <c r="J125" s="486"/>
      <c r="K125" s="486"/>
      <c r="L125" s="487"/>
    </row>
    <row r="126" spans="1:12" s="482" customFormat="1" ht="31.5" customHeight="1">
      <c r="A126" s="480"/>
      <c r="F126" s="480"/>
      <c r="G126" s="486"/>
      <c r="H126" s="480"/>
      <c r="I126" s="480"/>
      <c r="J126" s="486"/>
      <c r="K126" s="486"/>
      <c r="L126" s="488" t="s">
        <v>3196</v>
      </c>
    </row>
    <row r="127" spans="1:12" s="482" customFormat="1" ht="31.5" customHeight="1">
      <c r="A127" s="480"/>
      <c r="F127" s="480"/>
      <c r="G127" s="486"/>
      <c r="H127" s="480"/>
      <c r="I127" s="480"/>
      <c r="J127" s="486"/>
      <c r="K127" s="486"/>
      <c r="L127" s="488" t="s">
        <v>3196</v>
      </c>
    </row>
    <row r="128" spans="1:12" s="482" customFormat="1" ht="31.5" customHeight="1">
      <c r="A128" s="480"/>
      <c r="F128" s="480"/>
      <c r="G128" s="486"/>
      <c r="H128" s="480"/>
      <c r="I128" s="480"/>
      <c r="J128" s="486"/>
      <c r="K128" s="486"/>
      <c r="L128" s="488" t="s">
        <v>3196</v>
      </c>
    </row>
    <row r="129" spans="1:12" s="482" customFormat="1" ht="31.5" customHeight="1">
      <c r="A129" s="480"/>
      <c r="F129" s="480"/>
      <c r="G129" s="486"/>
      <c r="H129" s="480"/>
      <c r="I129" s="480"/>
      <c r="J129" s="486"/>
      <c r="K129" s="486"/>
      <c r="L129" s="488" t="s">
        <v>3196</v>
      </c>
    </row>
    <row r="130" spans="1:12" s="482" customFormat="1" ht="31.5" customHeight="1">
      <c r="A130" s="480"/>
      <c r="F130" s="480"/>
      <c r="G130" s="486"/>
      <c r="H130" s="480"/>
      <c r="I130" s="480"/>
      <c r="J130" s="486"/>
      <c r="K130" s="486"/>
      <c r="L130" s="488" t="s">
        <v>3196</v>
      </c>
    </row>
    <row r="131" spans="1:12" s="482" customFormat="1" ht="31.5" customHeight="1">
      <c r="A131" s="480"/>
      <c r="F131" s="480"/>
      <c r="G131" s="486"/>
      <c r="H131" s="480"/>
      <c r="I131" s="480"/>
      <c r="J131" s="486"/>
      <c r="K131" s="486"/>
      <c r="L131" s="488" t="s">
        <v>3196</v>
      </c>
    </row>
    <row r="132" spans="1:12" s="482" customFormat="1" ht="31.5" customHeight="1">
      <c r="A132" s="480"/>
      <c r="F132" s="480"/>
      <c r="G132" s="486"/>
      <c r="H132" s="480"/>
      <c r="I132" s="480"/>
      <c r="J132" s="486"/>
      <c r="K132" s="486"/>
      <c r="L132" s="487"/>
    </row>
    <row r="133" spans="1:12" s="482" customFormat="1" ht="31.5" customHeight="1">
      <c r="A133" s="480"/>
      <c r="F133" s="480"/>
      <c r="G133" s="486"/>
      <c r="H133" s="480"/>
      <c r="I133" s="480"/>
      <c r="J133" s="486"/>
      <c r="K133" s="486"/>
      <c r="L133" s="487"/>
    </row>
    <row r="134" spans="1:12" s="482" customFormat="1" ht="31.5" customHeight="1">
      <c r="A134" s="480"/>
      <c r="F134" s="480"/>
      <c r="G134" s="486"/>
      <c r="H134" s="480"/>
      <c r="I134" s="480"/>
      <c r="J134" s="486"/>
      <c r="K134" s="486"/>
      <c r="L134" s="487"/>
    </row>
    <row r="135" spans="1:12" s="482" customFormat="1" ht="31.5" customHeight="1">
      <c r="A135" s="480"/>
      <c r="F135" s="480"/>
      <c r="G135" s="486"/>
      <c r="H135" s="480"/>
      <c r="I135" s="480"/>
      <c r="J135" s="486"/>
      <c r="K135" s="486"/>
      <c r="L135" s="487"/>
    </row>
    <row r="136" spans="1:12" s="482" customFormat="1" ht="31.5" customHeight="1">
      <c r="A136" s="480"/>
      <c r="F136" s="480"/>
      <c r="G136" s="486"/>
      <c r="H136" s="480"/>
      <c r="I136" s="480"/>
      <c r="J136" s="486"/>
      <c r="K136" s="486"/>
      <c r="L136" s="487"/>
    </row>
    <row r="137" spans="1:12" s="482" customFormat="1" ht="31.5" customHeight="1">
      <c r="A137" s="480"/>
      <c r="F137" s="480"/>
      <c r="G137" s="486"/>
      <c r="H137" s="480"/>
      <c r="I137" s="480"/>
      <c r="J137" s="486"/>
      <c r="K137" s="486"/>
      <c r="L137" s="487"/>
    </row>
    <row r="138" spans="1:12" s="482" customFormat="1" ht="31.5" customHeight="1">
      <c r="A138" s="480"/>
      <c r="F138" s="480"/>
      <c r="G138" s="486"/>
      <c r="H138" s="480"/>
      <c r="I138" s="480"/>
      <c r="J138" s="486"/>
      <c r="K138" s="486"/>
      <c r="L138" s="487"/>
    </row>
    <row r="139" spans="1:12" s="482" customFormat="1" ht="31.5" customHeight="1">
      <c r="A139" s="480"/>
      <c r="F139" s="480"/>
      <c r="G139" s="486"/>
      <c r="H139" s="480"/>
      <c r="I139" s="480"/>
      <c r="J139" s="486"/>
      <c r="K139" s="486"/>
      <c r="L139" s="487"/>
    </row>
    <row r="140" spans="1:12" s="482" customFormat="1" ht="31.5" customHeight="1">
      <c r="A140" s="480"/>
      <c r="F140" s="480"/>
      <c r="G140" s="486"/>
      <c r="H140" s="480"/>
      <c r="I140" s="480"/>
      <c r="J140" s="486"/>
      <c r="K140" s="486"/>
      <c r="L140" s="487"/>
    </row>
    <row r="141" spans="1:12" s="482" customFormat="1" ht="31.5" customHeight="1">
      <c r="A141" s="480"/>
      <c r="F141" s="480"/>
      <c r="G141" s="486"/>
      <c r="H141" s="480"/>
      <c r="I141" s="480"/>
      <c r="J141" s="486"/>
      <c r="K141" s="486"/>
      <c r="L141" s="487"/>
    </row>
    <row r="142" spans="1:12" s="482" customFormat="1" ht="31.5" customHeight="1">
      <c r="A142" s="480"/>
      <c r="F142" s="480"/>
      <c r="G142" s="486"/>
      <c r="H142" s="480"/>
      <c r="I142" s="480"/>
      <c r="J142" s="486"/>
      <c r="K142" s="486"/>
      <c r="L142" s="487"/>
    </row>
    <row r="143" spans="1:12" s="482" customFormat="1" ht="31.5" customHeight="1">
      <c r="A143" s="480"/>
      <c r="F143" s="480"/>
      <c r="G143" s="486"/>
      <c r="H143" s="480"/>
      <c r="I143" s="480"/>
      <c r="J143" s="486"/>
      <c r="K143" s="486"/>
      <c r="L143" s="487"/>
    </row>
    <row r="144" spans="1:12" s="482" customFormat="1" ht="31.5" customHeight="1">
      <c r="A144" s="480"/>
      <c r="F144" s="480"/>
      <c r="G144" s="486"/>
      <c r="H144" s="480"/>
      <c r="I144" s="480"/>
      <c r="J144" s="486"/>
      <c r="K144" s="486"/>
      <c r="L144" s="487"/>
    </row>
    <row r="145" spans="1:12" s="482" customFormat="1" ht="31.5" customHeight="1">
      <c r="A145" s="480"/>
      <c r="F145" s="480"/>
      <c r="G145" s="486"/>
      <c r="H145" s="480"/>
      <c r="I145" s="480"/>
      <c r="J145" s="486"/>
      <c r="K145" s="486"/>
      <c r="L145" s="487"/>
    </row>
    <row r="146" spans="1:12" s="482" customFormat="1" ht="31.5" customHeight="1">
      <c r="A146" s="480"/>
      <c r="F146" s="480"/>
      <c r="G146" s="486"/>
      <c r="H146" s="480"/>
      <c r="I146" s="480"/>
      <c r="J146" s="486"/>
      <c r="K146" s="486"/>
      <c r="L146" s="487"/>
    </row>
    <row r="147" spans="1:12" s="482" customFormat="1" ht="31.5" customHeight="1">
      <c r="A147" s="480"/>
      <c r="F147" s="480"/>
      <c r="G147" s="486"/>
      <c r="H147" s="480"/>
      <c r="I147" s="480"/>
      <c r="J147" s="486"/>
      <c r="K147" s="486"/>
      <c r="L147" s="487"/>
    </row>
    <row r="148" spans="1:12" s="482" customFormat="1" ht="31.5" customHeight="1">
      <c r="A148" s="480"/>
      <c r="F148" s="480"/>
      <c r="G148" s="486"/>
      <c r="H148" s="480"/>
      <c r="I148" s="480"/>
      <c r="J148" s="486"/>
      <c r="K148" s="486"/>
      <c r="L148" s="487"/>
    </row>
    <row r="149" spans="1:12" s="482" customFormat="1" ht="31.5" customHeight="1">
      <c r="A149" s="480"/>
      <c r="F149" s="480"/>
      <c r="G149" s="486"/>
      <c r="H149" s="480"/>
      <c r="I149" s="480"/>
      <c r="J149" s="486"/>
      <c r="K149" s="486"/>
      <c r="L149" s="487"/>
    </row>
    <row r="150" spans="1:12" s="482" customFormat="1" ht="31.5" customHeight="1">
      <c r="A150" s="480"/>
      <c r="F150" s="480"/>
      <c r="G150" s="486"/>
      <c r="H150" s="480"/>
      <c r="I150" s="480"/>
      <c r="J150" s="486"/>
      <c r="K150" s="486"/>
      <c r="L150" s="487"/>
    </row>
    <row r="151" spans="1:12" s="482" customFormat="1" ht="31.5" customHeight="1">
      <c r="A151" s="480"/>
      <c r="F151" s="480"/>
      <c r="G151" s="486"/>
      <c r="H151" s="480"/>
      <c r="I151" s="480"/>
      <c r="J151" s="486"/>
      <c r="K151" s="486"/>
      <c r="L151" s="487"/>
    </row>
    <row r="152" spans="1:12" s="482" customFormat="1" ht="31.5" customHeight="1">
      <c r="A152" s="480"/>
      <c r="F152" s="480"/>
      <c r="G152" s="486"/>
      <c r="H152" s="480"/>
      <c r="I152" s="480"/>
      <c r="J152" s="486"/>
      <c r="K152" s="486"/>
      <c r="L152" s="487"/>
    </row>
    <row r="153" spans="1:12" s="482" customFormat="1" ht="31.5" customHeight="1">
      <c r="A153" s="480"/>
      <c r="F153" s="480"/>
      <c r="G153" s="486"/>
      <c r="H153" s="480"/>
      <c r="I153" s="480"/>
      <c r="J153" s="486"/>
      <c r="K153" s="486"/>
      <c r="L153" s="487"/>
    </row>
    <row r="154" spans="1:12" s="482" customFormat="1" ht="31.5" customHeight="1">
      <c r="A154" s="480"/>
      <c r="F154" s="480"/>
      <c r="G154" s="486"/>
      <c r="H154" s="480"/>
      <c r="I154" s="480"/>
      <c r="J154" s="486"/>
      <c r="K154" s="486"/>
      <c r="L154" s="487"/>
    </row>
  </sheetData>
  <autoFilter ref="B3:L37" xr:uid="{76EFA30B-7B1E-49B0-B37A-F25DF12EC2CC}"/>
  <mergeCells count="3">
    <mergeCell ref="B2:F2"/>
    <mergeCell ref="G2:I2"/>
    <mergeCell ref="J2:L2"/>
  </mergeCells>
  <conditionalFormatting sqref="G4:L37">
    <cfRule type="containsText" dxfId="7" priority="2" operator="containsText" text="N/A">
      <formula>NOT(ISERROR(SEARCH("N/A",G4)))</formula>
    </cfRule>
  </conditionalFormatting>
  <dataValidations count="1">
    <dataValidation type="list" allowBlank="1" showInputMessage="1" showErrorMessage="1" sqref="K4:K37" xr:uid="{699563DE-CEBA-44C8-A116-3B2C1C980E79}">
      <formula1>#REF!</formula1>
    </dataValidation>
  </dataValidation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beginsWith" priority="1" operator="beginsWith" id="{979AFFF8-1438-466F-8DEC-E8BCCFBDC847}">
            <xm:f>LEFT(G4,LEN("-"))="-"</xm:f>
            <xm:f>"-"</xm:f>
            <x14:dxf>
              <font>
                <color theme="1" tint="0.499984740745262"/>
              </font>
            </x14:dxf>
          </x14:cfRule>
          <xm:sqref>G4:L37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EA64C-FCBC-4688-B642-CDE419C8D235}">
  <sheetPr>
    <tabColor rgb="FF51154A"/>
  </sheetPr>
  <dimension ref="A1:U136"/>
  <sheetViews>
    <sheetView workbookViewId="0"/>
  </sheetViews>
  <sheetFormatPr defaultColWidth="8.765625" defaultRowHeight="19.5" customHeight="1"/>
  <cols>
    <col min="1" max="2" width="7.4609375" style="228" customWidth="1"/>
    <col min="3" max="3" width="8.4609375" style="228" customWidth="1"/>
    <col min="4" max="4" width="50.765625" style="228" customWidth="1"/>
    <col min="5" max="5" width="17.4609375" style="215" customWidth="1"/>
    <col min="6" max="6" width="21.765625" style="215" hidden="1" customWidth="1"/>
    <col min="7" max="7" width="17.4609375" style="215" hidden="1" customWidth="1"/>
    <col min="8" max="8" width="50.765625" style="215" hidden="1" customWidth="1"/>
    <col min="9" max="9" width="36.765625" style="26" customWidth="1"/>
    <col min="10" max="10" width="24.4609375" style="215" customWidth="1"/>
    <col min="11" max="11" width="61.4609375" style="215" customWidth="1"/>
    <col min="12" max="12" width="17.765625" style="215" customWidth="1"/>
    <col min="13" max="13" width="48.4609375" style="218" customWidth="1"/>
    <col min="14" max="14" width="12.765625" style="215" customWidth="1"/>
    <col min="15" max="15" width="19.765625" style="215" customWidth="1"/>
    <col min="16" max="16" width="30.4609375" style="218" customWidth="1"/>
    <col min="17" max="17" width="9.23046875" style="215" customWidth="1"/>
    <col min="18" max="18" width="29.07421875" style="215" customWidth="1"/>
    <col min="19" max="19" width="14.765625" style="215" hidden="1" customWidth="1"/>
    <col min="20" max="20" width="29.07421875" style="215" hidden="1" customWidth="1"/>
    <col min="21" max="21" width="17.765625" style="215" customWidth="1"/>
    <col min="22" max="16384" width="8.765625" style="215"/>
  </cols>
  <sheetData>
    <row r="1" spans="1:21" s="89" customFormat="1" ht="37.5">
      <c r="A1" s="174" t="s">
        <v>353</v>
      </c>
      <c r="B1" s="175" t="s">
        <v>354</v>
      </c>
      <c r="C1" s="175" t="s">
        <v>355</v>
      </c>
      <c r="D1" s="176" t="s">
        <v>348</v>
      </c>
      <c r="E1" s="175" t="s">
        <v>349</v>
      </c>
      <c r="F1" s="175" t="s">
        <v>350</v>
      </c>
      <c r="G1" s="175" t="s">
        <v>351</v>
      </c>
      <c r="H1" s="175" t="s">
        <v>352</v>
      </c>
      <c r="I1" s="235" t="s">
        <v>1138</v>
      </c>
      <c r="J1" s="200" t="s">
        <v>199</v>
      </c>
      <c r="K1" s="165" t="s">
        <v>200</v>
      </c>
      <c r="L1" s="165" t="s">
        <v>201</v>
      </c>
      <c r="M1" s="165" t="s">
        <v>202</v>
      </c>
      <c r="N1" s="166" t="s">
        <v>1139</v>
      </c>
      <c r="O1" s="166" t="s">
        <v>1140</v>
      </c>
      <c r="P1" s="312" t="s">
        <v>205</v>
      </c>
      <c r="Q1" s="237" t="s">
        <v>1141</v>
      </c>
      <c r="R1" s="237" t="s">
        <v>207</v>
      </c>
      <c r="S1" s="313" t="s">
        <v>1142</v>
      </c>
      <c r="T1" s="167" t="s">
        <v>1143</v>
      </c>
      <c r="U1" s="173" t="s">
        <v>208</v>
      </c>
    </row>
    <row r="2" spans="1:21" s="202" customFormat="1" ht="19.5" customHeight="1">
      <c r="A2" s="219" t="s">
        <v>562</v>
      </c>
      <c r="B2" s="220"/>
      <c r="C2" s="220"/>
      <c r="D2" s="220" t="s">
        <v>1144</v>
      </c>
      <c r="I2" s="305" t="s">
        <v>571</v>
      </c>
      <c r="J2" s="204" t="s">
        <v>571</v>
      </c>
      <c r="K2" s="204" t="s">
        <v>571</v>
      </c>
      <c r="L2" s="204" t="s">
        <v>572</v>
      </c>
      <c r="M2" s="230" t="s">
        <v>1145</v>
      </c>
      <c r="N2" s="205" t="s">
        <v>572</v>
      </c>
      <c r="O2" s="204" t="s">
        <v>570</v>
      </c>
      <c r="P2" s="216"/>
      <c r="Q2" s="205"/>
      <c r="R2" s="206"/>
      <c r="S2" s="204"/>
      <c r="T2" s="206"/>
      <c r="U2" s="206" cm="1">
        <f t="array" ref="U2">_xlfn.IFS(L2="Full",1,L2="Partial",0.5,L2="No alignment",0,L2="N/A",0)</f>
        <v>0</v>
      </c>
    </row>
    <row r="3" spans="1:21" s="202" customFormat="1" ht="24.65" customHeight="1">
      <c r="A3" s="221" t="s">
        <v>1146</v>
      </c>
      <c r="B3" s="222" t="s">
        <v>358</v>
      </c>
      <c r="C3" s="222"/>
      <c r="D3" s="222" t="s">
        <v>1147</v>
      </c>
      <c r="I3" s="306" t="s">
        <v>1148</v>
      </c>
      <c r="J3" s="208" t="s">
        <v>1149</v>
      </c>
      <c r="K3" s="307" t="s">
        <v>1150</v>
      </c>
      <c r="L3" s="202" t="s">
        <v>667</v>
      </c>
      <c r="M3" s="229" t="s">
        <v>1151</v>
      </c>
      <c r="N3" s="207" t="s">
        <v>535</v>
      </c>
      <c r="O3" s="202" t="s">
        <v>12</v>
      </c>
      <c r="P3" s="208" t="s">
        <v>1152</v>
      </c>
      <c r="Q3" s="207" t="s">
        <v>567</v>
      </c>
      <c r="R3" s="229" t="s">
        <v>1153</v>
      </c>
      <c r="T3" s="203"/>
      <c r="U3" s="206" cm="1">
        <f t="array" ref="U3">_xlfn.IFS(L3="Full",1,L3="Partial",0.5,L3="No alignment",0,L3="N/A",0)</f>
        <v>1</v>
      </c>
    </row>
    <row r="4" spans="1:21" s="202" customFormat="1" ht="19.5" customHeight="1">
      <c r="A4" s="221" t="s">
        <v>1146</v>
      </c>
      <c r="B4" s="222" t="s">
        <v>362</v>
      </c>
      <c r="C4" s="222"/>
      <c r="D4" s="222" t="s">
        <v>1154</v>
      </c>
      <c r="I4" s="308">
        <v>5.2</v>
      </c>
      <c r="J4" s="208" t="s">
        <v>1155</v>
      </c>
      <c r="K4" s="202" t="s">
        <v>703</v>
      </c>
      <c r="L4" s="202" t="s">
        <v>629</v>
      </c>
      <c r="M4" s="229" t="s">
        <v>1156</v>
      </c>
      <c r="N4" s="207" t="s">
        <v>535</v>
      </c>
      <c r="O4" s="202" t="s">
        <v>12</v>
      </c>
      <c r="P4" s="208" t="s">
        <v>1157</v>
      </c>
      <c r="Q4" s="207" t="s">
        <v>567</v>
      </c>
      <c r="R4" s="203" t="s">
        <v>1158</v>
      </c>
      <c r="T4" s="203"/>
      <c r="U4" s="206" cm="1">
        <f t="array" ref="U4">_xlfn.IFS(L4="Full",1,L4="Partial",0.5,L4="No alignment",0,L4="N/A",0)</f>
        <v>0.5</v>
      </c>
    </row>
    <row r="5" spans="1:21" s="202" customFormat="1" ht="19.5" customHeight="1">
      <c r="A5" s="221" t="s">
        <v>1146</v>
      </c>
      <c r="B5" s="222" t="s">
        <v>364</v>
      </c>
      <c r="C5" s="222"/>
      <c r="D5" s="222" t="s">
        <v>1159</v>
      </c>
      <c r="I5" s="306" t="s">
        <v>670</v>
      </c>
      <c r="J5" s="208" t="s">
        <v>1160</v>
      </c>
      <c r="K5" s="208" t="s">
        <v>671</v>
      </c>
      <c r="L5" s="202" t="s">
        <v>629</v>
      </c>
      <c r="M5" s="229" t="s">
        <v>1161</v>
      </c>
      <c r="N5" s="207" t="s">
        <v>535</v>
      </c>
      <c r="O5" s="202" t="s">
        <v>12</v>
      </c>
      <c r="P5" s="208" t="s">
        <v>1157</v>
      </c>
      <c r="Q5" s="207" t="s">
        <v>567</v>
      </c>
      <c r="R5" s="203" t="s">
        <v>1162</v>
      </c>
      <c r="T5" s="203"/>
      <c r="U5" s="206" cm="1">
        <f t="array" ref="U5">_xlfn.IFS(L5="Full",1,L5="Partial",0.5,L5="No alignment",0,L5="N/A",0)</f>
        <v>0.5</v>
      </c>
    </row>
    <row r="6" spans="1:21" s="202" customFormat="1" ht="19.5" customHeight="1">
      <c r="A6" s="221" t="s">
        <v>1146</v>
      </c>
      <c r="B6" s="222" t="s">
        <v>405</v>
      </c>
      <c r="C6" s="222"/>
      <c r="D6" s="222" t="s">
        <v>1163</v>
      </c>
      <c r="I6" s="308" t="s">
        <v>1164</v>
      </c>
      <c r="J6" s="208" t="s">
        <v>1165</v>
      </c>
      <c r="K6" s="202" t="s">
        <v>676</v>
      </c>
      <c r="L6" s="202" t="s">
        <v>667</v>
      </c>
      <c r="M6" s="229"/>
      <c r="N6" s="207" t="s">
        <v>535</v>
      </c>
      <c r="O6" s="202" t="s">
        <v>570</v>
      </c>
      <c r="P6" s="208"/>
      <c r="Q6" s="207"/>
      <c r="R6" s="203"/>
      <c r="T6" s="203"/>
      <c r="U6" s="206" cm="1">
        <f t="array" ref="U6">_xlfn.IFS(L6="Full",1,L6="Partial",0.5,L6="No alignment",0,L6="N/A",0)</f>
        <v>1</v>
      </c>
    </row>
    <row r="7" spans="1:21" s="202" customFormat="1" ht="19.5" customHeight="1">
      <c r="A7" s="221" t="s">
        <v>1146</v>
      </c>
      <c r="B7" s="222" t="s">
        <v>408</v>
      </c>
      <c r="C7" s="222"/>
      <c r="D7" s="222" t="s">
        <v>1166</v>
      </c>
      <c r="I7" s="308" t="s">
        <v>1167</v>
      </c>
      <c r="J7" s="208" t="s">
        <v>1168</v>
      </c>
      <c r="K7" s="202" t="s">
        <v>1169</v>
      </c>
      <c r="L7" s="202" t="s">
        <v>667</v>
      </c>
      <c r="M7" s="229" t="s">
        <v>1170</v>
      </c>
      <c r="N7" s="207" t="s">
        <v>535</v>
      </c>
      <c r="O7" s="202" t="s">
        <v>570</v>
      </c>
      <c r="P7" s="208"/>
      <c r="Q7" s="207"/>
      <c r="R7" s="203"/>
      <c r="T7" s="203"/>
      <c r="U7" s="206" cm="1">
        <f t="array" ref="U7">_xlfn.IFS(L7="Full",1,L7="Partial",0.5,L7="No alignment",0,L7="N/A",0)</f>
        <v>1</v>
      </c>
    </row>
    <row r="8" spans="1:21" s="202" customFormat="1" ht="19.5" customHeight="1">
      <c r="A8" s="221" t="s">
        <v>1146</v>
      </c>
      <c r="B8" s="222" t="s">
        <v>410</v>
      </c>
      <c r="C8" s="222"/>
      <c r="D8" s="222" t="s">
        <v>1171</v>
      </c>
      <c r="E8" s="202" t="s">
        <v>387</v>
      </c>
      <c r="I8" s="308" t="s">
        <v>572</v>
      </c>
      <c r="J8" s="202" t="s">
        <v>572</v>
      </c>
      <c r="K8" s="202" t="s">
        <v>572</v>
      </c>
      <c r="L8" s="202" t="s">
        <v>572</v>
      </c>
      <c r="M8" s="229" t="s">
        <v>1172</v>
      </c>
      <c r="N8" s="207" t="s">
        <v>535</v>
      </c>
      <c r="O8" s="202" t="s">
        <v>570</v>
      </c>
      <c r="P8" s="208"/>
      <c r="Q8" s="207"/>
      <c r="R8" s="203"/>
      <c r="T8" s="203"/>
      <c r="U8" s="206" cm="1">
        <f t="array" ref="U8">_xlfn.IFS(L8="Full",1,L8="Partial",0.5,L8="No alignment",0,L8="N/A",0)</f>
        <v>0</v>
      </c>
    </row>
    <row r="9" spans="1:21" s="202" customFormat="1" ht="19.5" customHeight="1">
      <c r="A9" s="221" t="s">
        <v>1146</v>
      </c>
      <c r="B9" s="222" t="s">
        <v>410</v>
      </c>
      <c r="C9" s="222" t="s">
        <v>374</v>
      </c>
      <c r="D9" s="222" t="s">
        <v>1173</v>
      </c>
      <c r="I9" s="306" t="s">
        <v>1174</v>
      </c>
      <c r="J9" s="309" t="s">
        <v>1175</v>
      </c>
      <c r="K9" s="309" t="s">
        <v>1176</v>
      </c>
      <c r="L9" s="202" t="s">
        <v>667</v>
      </c>
      <c r="M9" s="229"/>
      <c r="N9" s="207" t="s">
        <v>535</v>
      </c>
      <c r="O9" s="202" t="s">
        <v>12</v>
      </c>
      <c r="P9" s="208" t="s">
        <v>1177</v>
      </c>
      <c r="Q9" s="207" t="s">
        <v>567</v>
      </c>
      <c r="R9" s="203" t="s">
        <v>1178</v>
      </c>
      <c r="T9" s="203"/>
      <c r="U9" s="206" cm="1">
        <f t="array" ref="U9">_xlfn.IFS(L9="Full",1,L9="Partial",0.5,L9="No alignment",0,L9="N/A",0)</f>
        <v>1</v>
      </c>
    </row>
    <row r="10" spans="1:21" s="202" customFormat="1" ht="19.5" customHeight="1">
      <c r="A10" s="221" t="s">
        <v>1146</v>
      </c>
      <c r="B10" s="222" t="s">
        <v>410</v>
      </c>
      <c r="C10" s="222" t="s">
        <v>376</v>
      </c>
      <c r="D10" s="222" t="s">
        <v>1179</v>
      </c>
      <c r="I10" s="308" t="s">
        <v>743</v>
      </c>
      <c r="J10" s="309" t="s">
        <v>1180</v>
      </c>
      <c r="K10" s="309" t="s">
        <v>744</v>
      </c>
      <c r="L10" s="202" t="s">
        <v>667</v>
      </c>
      <c r="M10" s="229"/>
      <c r="N10" s="207" t="s">
        <v>535</v>
      </c>
      <c r="O10" s="202" t="s">
        <v>12</v>
      </c>
      <c r="P10" s="208" t="s">
        <v>1181</v>
      </c>
      <c r="Q10" s="207" t="s">
        <v>1182</v>
      </c>
      <c r="R10" s="203" t="s">
        <v>1178</v>
      </c>
      <c r="T10" s="203"/>
      <c r="U10" s="206" cm="1">
        <f t="array" ref="U10">_xlfn.IFS(L10="Full",1,L10="Partial",0.5,L10="No alignment",0,L10="N/A",0)</f>
        <v>1</v>
      </c>
    </row>
    <row r="11" spans="1:21" s="202" customFormat="1" ht="19.5" customHeight="1">
      <c r="A11" s="221" t="s">
        <v>1146</v>
      </c>
      <c r="B11" s="222" t="s">
        <v>410</v>
      </c>
      <c r="C11" s="222" t="s">
        <v>378</v>
      </c>
      <c r="D11" s="222" t="s">
        <v>1183</v>
      </c>
      <c r="I11" s="306" t="s">
        <v>1184</v>
      </c>
      <c r="J11" s="309" t="s">
        <v>699</v>
      </c>
      <c r="K11" s="309" t="s">
        <v>698</v>
      </c>
      <c r="L11" s="202" t="s">
        <v>667</v>
      </c>
      <c r="M11" s="229"/>
      <c r="N11" s="207" t="s">
        <v>535</v>
      </c>
      <c r="O11" s="202" t="s">
        <v>12</v>
      </c>
      <c r="P11" s="208" t="s">
        <v>1177</v>
      </c>
      <c r="Q11" s="207" t="s">
        <v>1182</v>
      </c>
      <c r="R11" s="203" t="s">
        <v>1178</v>
      </c>
      <c r="T11" s="203"/>
      <c r="U11" s="206" cm="1">
        <f t="array" ref="U11">_xlfn.IFS(L11="Full",1,L11="Partial",0.5,L11="No alignment",0,L11="N/A",0)</f>
        <v>1</v>
      </c>
    </row>
    <row r="12" spans="1:21" s="202" customFormat="1" ht="19.5" customHeight="1">
      <c r="A12" s="221" t="s">
        <v>1146</v>
      </c>
      <c r="B12" s="222" t="s">
        <v>700</v>
      </c>
      <c r="C12" s="222"/>
      <c r="D12" s="222" t="s">
        <v>1185</v>
      </c>
      <c r="I12" s="310" t="s">
        <v>1186</v>
      </c>
      <c r="J12" s="208" t="s">
        <v>1187</v>
      </c>
      <c r="K12" s="208" t="s">
        <v>1188</v>
      </c>
      <c r="L12" s="202" t="s">
        <v>629</v>
      </c>
      <c r="M12" s="229" t="s">
        <v>1189</v>
      </c>
      <c r="N12" s="207" t="s">
        <v>535</v>
      </c>
      <c r="O12" s="202" t="s">
        <v>12</v>
      </c>
      <c r="P12" s="208" t="s">
        <v>1190</v>
      </c>
      <c r="Q12" s="207" t="s">
        <v>567</v>
      </c>
      <c r="R12" s="203" t="s">
        <v>1191</v>
      </c>
      <c r="T12" s="203"/>
      <c r="U12" s="206" cm="1">
        <f t="array" ref="U12">_xlfn.IFS(L12="Full",1,L12="Partial",0.5,L12="No alignment",0,L12="N/A",0)</f>
        <v>0.5</v>
      </c>
    </row>
    <row r="13" spans="1:21" s="202" customFormat="1" ht="19.5" customHeight="1">
      <c r="A13" s="221" t="s">
        <v>1146</v>
      </c>
      <c r="B13" s="222" t="s">
        <v>705</v>
      </c>
      <c r="C13" s="222"/>
      <c r="D13" s="222" t="s">
        <v>1192</v>
      </c>
      <c r="I13" s="308" t="s">
        <v>572</v>
      </c>
      <c r="J13" s="202" t="s">
        <v>572</v>
      </c>
      <c r="K13" s="202" t="s">
        <v>572</v>
      </c>
      <c r="L13" s="202" t="s">
        <v>6</v>
      </c>
      <c r="M13" s="229"/>
      <c r="N13" s="207" t="s">
        <v>535</v>
      </c>
      <c r="O13" s="202" t="s">
        <v>570</v>
      </c>
      <c r="P13" s="208"/>
      <c r="Q13" s="207"/>
      <c r="R13" s="203"/>
      <c r="T13" s="203"/>
      <c r="U13" s="206" cm="1">
        <f t="array" ref="U13">_xlfn.IFS(L13="Full",1,L13="Partial",0.5,L13="No alignment",0,L13="N/A",0)</f>
        <v>0</v>
      </c>
    </row>
    <row r="14" spans="1:21" s="202" customFormat="1" ht="19.5" customHeight="1">
      <c r="A14" s="221" t="s">
        <v>1146</v>
      </c>
      <c r="B14" s="222" t="s">
        <v>705</v>
      </c>
      <c r="C14" s="222" t="s">
        <v>374</v>
      </c>
      <c r="D14" s="222" t="s">
        <v>1193</v>
      </c>
      <c r="I14" s="308" t="s">
        <v>572</v>
      </c>
      <c r="J14" s="202" t="s">
        <v>572</v>
      </c>
      <c r="K14" s="202" t="s">
        <v>572</v>
      </c>
      <c r="L14" s="202" t="s">
        <v>6</v>
      </c>
      <c r="M14" s="229"/>
      <c r="N14" s="207" t="s">
        <v>535</v>
      </c>
      <c r="O14" s="202" t="s">
        <v>570</v>
      </c>
      <c r="P14" s="208"/>
      <c r="Q14" s="207"/>
      <c r="R14" s="203"/>
      <c r="T14" s="203"/>
      <c r="U14" s="206" cm="1">
        <f t="array" ref="U14">_xlfn.IFS(L14="Full",1,L14="Partial",0.5,L14="No alignment",0,L14="N/A",0)</f>
        <v>0</v>
      </c>
    </row>
    <row r="15" spans="1:21" s="202" customFormat="1" ht="19.5" customHeight="1">
      <c r="A15" s="221" t="s">
        <v>1146</v>
      </c>
      <c r="B15" s="222" t="s">
        <v>705</v>
      </c>
      <c r="C15" s="222" t="s">
        <v>376</v>
      </c>
      <c r="D15" s="222" t="s">
        <v>1194</v>
      </c>
      <c r="I15" s="308" t="s">
        <v>572</v>
      </c>
      <c r="J15" s="202" t="s">
        <v>572</v>
      </c>
      <c r="K15" s="202" t="s">
        <v>572</v>
      </c>
      <c r="L15" s="202" t="s">
        <v>6</v>
      </c>
      <c r="M15" s="229"/>
      <c r="N15" s="207" t="s">
        <v>535</v>
      </c>
      <c r="O15" s="202" t="s">
        <v>570</v>
      </c>
      <c r="P15" s="208"/>
      <c r="Q15" s="207"/>
      <c r="R15" s="203"/>
      <c r="T15" s="203"/>
      <c r="U15" s="206" cm="1">
        <f t="array" ref="U15">_xlfn.IFS(L15="Full",1,L15="Partial",0.5,L15="No alignment",0,L15="N/A",0)</f>
        <v>0</v>
      </c>
    </row>
    <row r="16" spans="1:21" s="202" customFormat="1" ht="19.5" customHeight="1">
      <c r="A16" s="221" t="s">
        <v>1146</v>
      </c>
      <c r="B16" s="222" t="s">
        <v>374</v>
      </c>
      <c r="C16" s="222"/>
      <c r="D16" s="222" t="s">
        <v>1195</v>
      </c>
      <c r="I16" s="306">
        <v>4.1100000000000003</v>
      </c>
      <c r="J16" s="208" t="s">
        <v>1196</v>
      </c>
      <c r="K16" s="202" t="s">
        <v>1197</v>
      </c>
      <c r="L16" s="202" t="s">
        <v>667</v>
      </c>
      <c r="M16" s="229"/>
      <c r="N16" s="207" t="s">
        <v>535</v>
      </c>
      <c r="O16" s="202" t="s">
        <v>570</v>
      </c>
      <c r="P16" s="208"/>
      <c r="Q16" s="207"/>
      <c r="R16" s="203"/>
      <c r="T16" s="203"/>
      <c r="U16" s="206" cm="1">
        <f t="array" ref="U16">_xlfn.IFS(L16="Full",1,L16="Partial",0.5,L16="No alignment",0,L16="N/A",0)</f>
        <v>1</v>
      </c>
    </row>
    <row r="17" spans="1:21" s="202" customFormat="1" ht="19.5" customHeight="1">
      <c r="A17" s="223" t="s">
        <v>1146</v>
      </c>
      <c r="B17" s="224" t="s">
        <v>720</v>
      </c>
      <c r="C17" s="224"/>
      <c r="D17" s="224" t="s">
        <v>1198</v>
      </c>
      <c r="E17" s="210"/>
      <c r="F17" s="210"/>
      <c r="G17" s="210"/>
      <c r="H17" s="210"/>
      <c r="I17" s="233">
        <v>5.2</v>
      </c>
      <c r="J17" s="217" t="s">
        <v>1199</v>
      </c>
      <c r="K17" s="210" t="s">
        <v>703</v>
      </c>
      <c r="L17" s="210" t="s">
        <v>667</v>
      </c>
      <c r="M17" s="231"/>
      <c r="N17" s="209" t="s">
        <v>535</v>
      </c>
      <c r="O17" s="210" t="s">
        <v>570</v>
      </c>
      <c r="P17" s="217"/>
      <c r="Q17" s="209"/>
      <c r="R17" s="211"/>
      <c r="S17" s="210"/>
      <c r="T17" s="211"/>
      <c r="U17" s="206" cm="1">
        <f t="array" ref="U17">_xlfn.IFS(L17="Full",1,L17="Partial",0.5,L17="No alignment",0,L17="N/A",0)</f>
        <v>1</v>
      </c>
    </row>
    <row r="18" spans="1:21" s="201" customFormat="1" ht="19.5" customHeight="1">
      <c r="A18" s="225" t="s">
        <v>565</v>
      </c>
      <c r="B18" s="226"/>
      <c r="C18" s="226"/>
      <c r="D18" s="226" t="s">
        <v>656</v>
      </c>
      <c r="E18" s="213"/>
      <c r="F18" s="213"/>
      <c r="G18" s="213"/>
      <c r="H18" s="213"/>
      <c r="I18" s="305" t="s">
        <v>571</v>
      </c>
      <c r="J18" s="204" t="s">
        <v>571</v>
      </c>
      <c r="K18" s="204" t="s">
        <v>571</v>
      </c>
      <c r="L18" s="204" t="s">
        <v>572</v>
      </c>
      <c r="M18" s="230" t="s">
        <v>1145</v>
      </c>
      <c r="N18" s="205" t="s">
        <v>572</v>
      </c>
      <c r="O18" s="204" t="s">
        <v>570</v>
      </c>
      <c r="P18" s="216"/>
      <c r="Q18" s="212"/>
      <c r="R18" s="214"/>
      <c r="S18" s="213"/>
      <c r="T18" s="214"/>
      <c r="U18" s="206" cm="1">
        <f t="array" ref="U18">_xlfn.IFS(L18="Full",1,L18="Partial",0.5,L18="No alignment",0,L18="N/A",0)</f>
        <v>0</v>
      </c>
    </row>
    <row r="19" spans="1:21" s="202" customFormat="1" ht="19.5" customHeight="1">
      <c r="A19" s="221" t="s">
        <v>1200</v>
      </c>
      <c r="B19" s="222" t="s">
        <v>358</v>
      </c>
      <c r="C19" s="222"/>
      <c r="D19" s="222" t="s">
        <v>1201</v>
      </c>
      <c r="I19" s="308" t="s">
        <v>1202</v>
      </c>
      <c r="J19" s="202" t="s">
        <v>572</v>
      </c>
      <c r="K19" s="202" t="s">
        <v>572</v>
      </c>
      <c r="L19" s="202" t="s">
        <v>629</v>
      </c>
      <c r="M19" s="229" t="s">
        <v>1203</v>
      </c>
      <c r="N19" s="207" t="s">
        <v>535</v>
      </c>
      <c r="O19" s="202" t="s">
        <v>570</v>
      </c>
      <c r="P19" s="208" t="s">
        <v>1204</v>
      </c>
      <c r="Q19" s="207"/>
      <c r="R19" s="203"/>
      <c r="T19" s="203"/>
      <c r="U19" s="206" cm="1">
        <f t="array" ref="U19">_xlfn.IFS(L19="Full",1,L19="Partial",0.5,L19="No alignment",0,L19="N/A",0)</f>
        <v>0.5</v>
      </c>
    </row>
    <row r="20" spans="1:21" s="202" customFormat="1" ht="19.5" customHeight="1">
      <c r="A20" s="221" t="s">
        <v>1200</v>
      </c>
      <c r="B20" s="222" t="s">
        <v>362</v>
      </c>
      <c r="C20" s="222"/>
      <c r="D20" s="222" t="s">
        <v>1205</v>
      </c>
      <c r="I20" s="308" t="s">
        <v>572</v>
      </c>
      <c r="J20" s="202" t="s">
        <v>572</v>
      </c>
      <c r="K20" s="202" t="s">
        <v>572</v>
      </c>
      <c r="L20" s="202" t="s">
        <v>6</v>
      </c>
      <c r="M20" s="229" t="s">
        <v>1206</v>
      </c>
      <c r="N20" s="207" t="s">
        <v>535</v>
      </c>
      <c r="O20" s="202" t="s">
        <v>570</v>
      </c>
      <c r="P20" s="208"/>
      <c r="Q20" s="207"/>
      <c r="R20" s="203"/>
      <c r="T20" s="203"/>
      <c r="U20" s="206" cm="1">
        <f t="array" ref="U20">_xlfn.IFS(L20="Full",1,L20="Partial",0.5,L20="No alignment",0,L20="N/A",0)</f>
        <v>0</v>
      </c>
    </row>
    <row r="21" spans="1:21" s="202" customFormat="1" ht="19.5" customHeight="1">
      <c r="A21" s="221" t="s">
        <v>1200</v>
      </c>
      <c r="B21" s="222" t="s">
        <v>362</v>
      </c>
      <c r="C21" s="222" t="s">
        <v>374</v>
      </c>
      <c r="D21" s="222" t="s">
        <v>1207</v>
      </c>
      <c r="I21" s="306" t="s">
        <v>1208</v>
      </c>
      <c r="J21" s="208" t="s">
        <v>1209</v>
      </c>
      <c r="K21" s="208" t="s">
        <v>1210</v>
      </c>
      <c r="L21" s="202" t="s">
        <v>629</v>
      </c>
      <c r="M21" s="229" t="s">
        <v>1211</v>
      </c>
      <c r="N21" s="207" t="s">
        <v>535</v>
      </c>
      <c r="O21" s="202" t="s">
        <v>12</v>
      </c>
      <c r="P21" s="208" t="s">
        <v>1212</v>
      </c>
      <c r="Q21" s="207" t="s">
        <v>567</v>
      </c>
      <c r="R21" s="203" t="s">
        <v>1213</v>
      </c>
      <c r="T21" s="203"/>
      <c r="U21" s="206" cm="1">
        <f t="array" ref="U21">_xlfn.IFS(L21="Full",1,L21="Partial",0.5,L21="No alignment",0,L21="N/A",0)</f>
        <v>0.5</v>
      </c>
    </row>
    <row r="22" spans="1:21" s="202" customFormat="1" ht="19.5" customHeight="1">
      <c r="A22" s="221" t="s">
        <v>1200</v>
      </c>
      <c r="B22" s="222" t="s">
        <v>362</v>
      </c>
      <c r="C22" s="222" t="s">
        <v>376</v>
      </c>
      <c r="D22" s="222" t="s">
        <v>1214</v>
      </c>
      <c r="I22" s="306" t="s">
        <v>1215</v>
      </c>
      <c r="J22" s="208" t="s">
        <v>1216</v>
      </c>
      <c r="K22" s="208" t="s">
        <v>1217</v>
      </c>
      <c r="L22" s="202" t="s">
        <v>629</v>
      </c>
      <c r="M22" s="229"/>
      <c r="N22" s="207" t="s">
        <v>535</v>
      </c>
      <c r="O22" s="202" t="s">
        <v>570</v>
      </c>
      <c r="P22" s="208"/>
      <c r="Q22" s="207"/>
      <c r="R22" s="203"/>
      <c r="T22" s="203"/>
      <c r="U22" s="206" cm="1">
        <f t="array" ref="U22">_xlfn.IFS(L22="Full",1,L22="Partial",0.5,L22="No alignment",0,L22="N/A",0)</f>
        <v>0.5</v>
      </c>
    </row>
    <row r="23" spans="1:21" s="202" customFormat="1" ht="19.5" customHeight="1">
      <c r="A23" s="221" t="s">
        <v>1200</v>
      </c>
      <c r="B23" s="222" t="s">
        <v>362</v>
      </c>
      <c r="C23" s="222" t="s">
        <v>378</v>
      </c>
      <c r="D23" s="222" t="s">
        <v>1218</v>
      </c>
      <c r="I23" s="308" t="s">
        <v>670</v>
      </c>
      <c r="J23" s="208" t="s">
        <v>1219</v>
      </c>
      <c r="K23" s="208" t="s">
        <v>671</v>
      </c>
      <c r="L23" s="202" t="s">
        <v>629</v>
      </c>
      <c r="M23" s="229" t="s">
        <v>1220</v>
      </c>
      <c r="N23" s="207" t="s">
        <v>535</v>
      </c>
      <c r="O23" s="202" t="s">
        <v>12</v>
      </c>
      <c r="P23" s="208"/>
      <c r="Q23" s="207" t="s">
        <v>567</v>
      </c>
      <c r="R23" s="203" t="s">
        <v>1221</v>
      </c>
      <c r="T23" s="203"/>
      <c r="U23" s="206" cm="1">
        <f t="array" ref="U23">_xlfn.IFS(L23="Full",1,L23="Partial",0.5,L23="No alignment",0,L23="N/A",0)</f>
        <v>0.5</v>
      </c>
    </row>
    <row r="24" spans="1:21" s="202" customFormat="1" ht="19.5" customHeight="1">
      <c r="A24" s="221" t="s">
        <v>1200</v>
      </c>
      <c r="B24" s="222" t="s">
        <v>362</v>
      </c>
      <c r="C24" s="222" t="s">
        <v>382</v>
      </c>
      <c r="D24" s="222" t="s">
        <v>1222</v>
      </c>
      <c r="I24" s="308" t="s">
        <v>675</v>
      </c>
      <c r="J24" s="208" t="s">
        <v>1223</v>
      </c>
      <c r="K24" s="202" t="s">
        <v>676</v>
      </c>
      <c r="L24" s="202" t="s">
        <v>629</v>
      </c>
      <c r="M24" s="229"/>
      <c r="N24" s="207" t="s">
        <v>535</v>
      </c>
      <c r="O24" s="202" t="s">
        <v>12</v>
      </c>
      <c r="P24" s="208" t="s">
        <v>1224</v>
      </c>
      <c r="Q24" s="207" t="s">
        <v>567</v>
      </c>
      <c r="R24" s="203" t="s">
        <v>1225</v>
      </c>
      <c r="T24" s="203"/>
      <c r="U24" s="206" cm="1">
        <f t="array" ref="U24">_xlfn.IFS(L24="Full",1,L24="Partial",0.5,L24="No alignment",0,L24="N/A",0)</f>
        <v>0.5</v>
      </c>
    </row>
    <row r="25" spans="1:21" s="202" customFormat="1" ht="19.5" customHeight="1">
      <c r="A25" s="221" t="s">
        <v>1200</v>
      </c>
      <c r="B25" s="222" t="s">
        <v>362</v>
      </c>
      <c r="C25" s="222" t="s">
        <v>740</v>
      </c>
      <c r="D25" s="222" t="s">
        <v>1226</v>
      </c>
      <c r="I25" s="308" t="s">
        <v>743</v>
      </c>
      <c r="J25" s="309" t="s">
        <v>745</v>
      </c>
      <c r="K25" s="202" t="s">
        <v>744</v>
      </c>
      <c r="L25" s="202" t="s">
        <v>6</v>
      </c>
      <c r="M25" s="229" t="s">
        <v>1227</v>
      </c>
      <c r="N25" s="207" t="s">
        <v>535</v>
      </c>
      <c r="O25" s="202" t="s">
        <v>12</v>
      </c>
      <c r="P25" s="208" t="s">
        <v>1228</v>
      </c>
      <c r="Q25" s="207" t="s">
        <v>567</v>
      </c>
      <c r="R25" s="203" t="s">
        <v>1229</v>
      </c>
      <c r="T25" s="203"/>
      <c r="U25" s="206" cm="1">
        <f t="array" ref="U25">_xlfn.IFS(L25="Full",1,L25="Partial",0.5,L25="No alignment",0,L25="N/A",0)</f>
        <v>0</v>
      </c>
    </row>
    <row r="26" spans="1:21" s="202" customFormat="1" ht="19.5" customHeight="1">
      <c r="A26" s="221" t="s">
        <v>1200</v>
      </c>
      <c r="B26" s="222" t="s">
        <v>362</v>
      </c>
      <c r="C26" s="222" t="s">
        <v>746</v>
      </c>
      <c r="D26" s="222" t="s">
        <v>1230</v>
      </c>
      <c r="I26" s="308" t="s">
        <v>572</v>
      </c>
      <c r="J26" s="202" t="s">
        <v>572</v>
      </c>
      <c r="K26" s="202" t="s">
        <v>572</v>
      </c>
      <c r="L26" s="202" t="s">
        <v>6</v>
      </c>
      <c r="M26" s="229"/>
      <c r="N26" s="207" t="s">
        <v>535</v>
      </c>
      <c r="O26" s="202" t="s">
        <v>570</v>
      </c>
      <c r="P26" s="208"/>
      <c r="Q26" s="207"/>
      <c r="R26" s="203"/>
      <c r="T26" s="203"/>
      <c r="U26" s="206" cm="1">
        <f t="array" ref="U26">_xlfn.IFS(L26="Full",1,L26="Partial",0.5,L26="No alignment",0,L26="N/A",0)</f>
        <v>0</v>
      </c>
    </row>
    <row r="27" spans="1:21" s="202" customFormat="1" ht="19.5" customHeight="1">
      <c r="A27" s="221" t="s">
        <v>1200</v>
      </c>
      <c r="B27" s="222" t="s">
        <v>364</v>
      </c>
      <c r="C27" s="222"/>
      <c r="D27" s="222" t="s">
        <v>1231</v>
      </c>
      <c r="I27" s="308" t="s">
        <v>572</v>
      </c>
      <c r="J27" s="202" t="s">
        <v>572</v>
      </c>
      <c r="K27" s="202" t="s">
        <v>572</v>
      </c>
      <c r="L27" s="202" t="s">
        <v>6</v>
      </c>
      <c r="M27" s="229"/>
      <c r="N27" s="207" t="s">
        <v>535</v>
      </c>
      <c r="O27" s="202" t="s">
        <v>570</v>
      </c>
      <c r="P27" s="208"/>
      <c r="Q27" s="207"/>
      <c r="R27" s="203"/>
      <c r="T27" s="203"/>
      <c r="U27" s="206" cm="1">
        <f t="array" ref="U27">_xlfn.IFS(L27="Full",1,L27="Partial",0.5,L27="No alignment",0,L27="N/A",0)</f>
        <v>0</v>
      </c>
    </row>
    <row r="28" spans="1:21" s="202" customFormat="1" ht="19.5" customHeight="1">
      <c r="A28" s="221" t="s">
        <v>1200</v>
      </c>
      <c r="B28" s="222" t="s">
        <v>364</v>
      </c>
      <c r="C28" s="222" t="s">
        <v>374</v>
      </c>
      <c r="D28" s="222" t="s">
        <v>1232</v>
      </c>
      <c r="I28" s="308" t="s">
        <v>572</v>
      </c>
      <c r="J28" s="202" t="s">
        <v>572</v>
      </c>
      <c r="K28" s="202" t="s">
        <v>572</v>
      </c>
      <c r="L28" s="202" t="s">
        <v>6</v>
      </c>
      <c r="M28" s="229"/>
      <c r="N28" s="207" t="s">
        <v>535</v>
      </c>
      <c r="O28" s="202" t="s">
        <v>570</v>
      </c>
      <c r="P28" s="208"/>
      <c r="Q28" s="207"/>
      <c r="R28" s="203"/>
      <c r="T28" s="203"/>
      <c r="U28" s="206" cm="1">
        <f t="array" ref="U28">_xlfn.IFS(L28="Full",1,L28="Partial",0.5,L28="No alignment",0,L28="N/A",0)</f>
        <v>0</v>
      </c>
    </row>
    <row r="29" spans="1:21" s="202" customFormat="1" ht="19.5" customHeight="1">
      <c r="A29" s="221" t="s">
        <v>1200</v>
      </c>
      <c r="B29" s="222" t="s">
        <v>364</v>
      </c>
      <c r="C29" s="222" t="s">
        <v>376</v>
      </c>
      <c r="D29" s="222" t="s">
        <v>1194</v>
      </c>
      <c r="I29" s="308" t="s">
        <v>572</v>
      </c>
      <c r="J29" s="202" t="s">
        <v>572</v>
      </c>
      <c r="K29" s="202" t="s">
        <v>572</v>
      </c>
      <c r="L29" s="202" t="s">
        <v>6</v>
      </c>
      <c r="M29" s="229"/>
      <c r="N29" s="207" t="s">
        <v>535</v>
      </c>
      <c r="O29" s="202" t="s">
        <v>570</v>
      </c>
      <c r="P29" s="208"/>
      <c r="Q29" s="207"/>
      <c r="R29" s="203"/>
      <c r="T29" s="203"/>
      <c r="U29" s="206" cm="1">
        <f t="array" ref="U29">_xlfn.IFS(L29="Full",1,L29="Partial",0.5,L29="No alignment",0,L29="N/A",0)</f>
        <v>0</v>
      </c>
    </row>
    <row r="30" spans="1:21" s="202" customFormat="1" ht="19.5" customHeight="1">
      <c r="A30" s="223" t="s">
        <v>1200</v>
      </c>
      <c r="B30" s="224" t="s">
        <v>405</v>
      </c>
      <c r="C30" s="224"/>
      <c r="D30" s="224" t="s">
        <v>1233</v>
      </c>
      <c r="E30" s="210"/>
      <c r="F30" s="210"/>
      <c r="G30" s="210"/>
      <c r="H30" s="210"/>
      <c r="I30" s="233" t="s">
        <v>572</v>
      </c>
      <c r="J30" s="210" t="s">
        <v>572</v>
      </c>
      <c r="K30" s="210" t="s">
        <v>572</v>
      </c>
      <c r="L30" s="210" t="s">
        <v>6</v>
      </c>
      <c r="M30" s="231"/>
      <c r="N30" s="207" t="s">
        <v>535</v>
      </c>
      <c r="O30" s="202" t="s">
        <v>570</v>
      </c>
      <c r="P30" s="217"/>
      <c r="Q30" s="209"/>
      <c r="R30" s="211"/>
      <c r="S30" s="210"/>
      <c r="T30" s="211"/>
      <c r="U30" s="206" cm="1">
        <f t="array" ref="U30">_xlfn.IFS(L30="Full",1,L30="Partial",0.5,L30="No alignment",0,L30="N/A",0)</f>
        <v>0</v>
      </c>
    </row>
    <row r="31" spans="1:21" s="201" customFormat="1" ht="19.5" customHeight="1">
      <c r="A31" s="225" t="s">
        <v>568</v>
      </c>
      <c r="B31" s="226"/>
      <c r="C31" s="226"/>
      <c r="D31" s="226" t="s">
        <v>656</v>
      </c>
      <c r="E31" s="213"/>
      <c r="F31" s="213"/>
      <c r="G31" s="213"/>
      <c r="H31" s="213"/>
      <c r="I31" s="305" t="s">
        <v>571</v>
      </c>
      <c r="J31" s="204" t="s">
        <v>571</v>
      </c>
      <c r="K31" s="204" t="s">
        <v>571</v>
      </c>
      <c r="L31" s="204" t="s">
        <v>572</v>
      </c>
      <c r="M31" s="230" t="s">
        <v>1145</v>
      </c>
      <c r="N31" s="205" t="s">
        <v>572</v>
      </c>
      <c r="O31" s="204" t="s">
        <v>570</v>
      </c>
      <c r="P31" s="216"/>
      <c r="Q31" s="212"/>
      <c r="R31" s="214"/>
      <c r="S31" s="213"/>
      <c r="T31" s="214"/>
      <c r="U31" s="206" cm="1">
        <f t="array" ref="U31">_xlfn.IFS(L31="Full",1,L31="Partial",0.5,L31="No alignment",0,L31="N/A",0)</f>
        <v>0</v>
      </c>
    </row>
    <row r="32" spans="1:21" s="202" customFormat="1" ht="19.5" customHeight="1">
      <c r="A32" s="221" t="s">
        <v>1234</v>
      </c>
      <c r="B32" s="222" t="s">
        <v>358</v>
      </c>
      <c r="C32" s="222"/>
      <c r="D32" s="222" t="s">
        <v>1235</v>
      </c>
      <c r="I32" s="308" t="s">
        <v>572</v>
      </c>
      <c r="J32" s="311" t="s">
        <v>572</v>
      </c>
      <c r="K32" s="311" t="s">
        <v>572</v>
      </c>
      <c r="L32" s="202" t="s">
        <v>6</v>
      </c>
      <c r="M32" s="229"/>
      <c r="N32" s="207" t="s">
        <v>542</v>
      </c>
      <c r="O32" s="202" t="s">
        <v>570</v>
      </c>
      <c r="P32" s="208"/>
      <c r="Q32" s="207"/>
      <c r="R32" s="203"/>
      <c r="T32" s="203"/>
      <c r="U32" s="206" cm="1">
        <f t="array" ref="U32">_xlfn.IFS(L32="Full",1,L32="Partial",0.5,L32="No alignment",0,L32="N/A",0)</f>
        <v>0</v>
      </c>
    </row>
    <row r="33" spans="1:21" s="202" customFormat="1" ht="19.5" customHeight="1">
      <c r="A33" s="221" t="s">
        <v>1234</v>
      </c>
      <c r="B33" s="222" t="s">
        <v>362</v>
      </c>
      <c r="C33" s="222"/>
      <c r="D33" s="222" t="s">
        <v>1236</v>
      </c>
      <c r="I33" s="308" t="s">
        <v>572</v>
      </c>
      <c r="J33" s="311" t="s">
        <v>572</v>
      </c>
      <c r="K33" s="311" t="s">
        <v>572</v>
      </c>
      <c r="L33" s="202" t="s">
        <v>6</v>
      </c>
      <c r="M33" s="229"/>
      <c r="N33" s="207" t="s">
        <v>542</v>
      </c>
      <c r="O33" s="202" t="s">
        <v>570</v>
      </c>
      <c r="P33" s="208"/>
      <c r="Q33" s="207"/>
      <c r="R33" s="203"/>
      <c r="T33" s="203"/>
      <c r="U33" s="206" cm="1">
        <f t="array" ref="U33">_xlfn.IFS(L33="Full",1,L33="Partial",0.5,L33="No alignment",0,L33="N/A",0)</f>
        <v>0</v>
      </c>
    </row>
    <row r="34" spans="1:21" s="202" customFormat="1" ht="19.5" customHeight="1">
      <c r="A34" s="221" t="s">
        <v>1234</v>
      </c>
      <c r="B34" s="222" t="s">
        <v>364</v>
      </c>
      <c r="C34" s="222"/>
      <c r="D34" s="222" t="s">
        <v>1237</v>
      </c>
      <c r="I34" s="308" t="s">
        <v>572</v>
      </c>
      <c r="J34" s="311" t="s">
        <v>572</v>
      </c>
      <c r="K34" s="311" t="s">
        <v>572</v>
      </c>
      <c r="L34" s="202" t="s">
        <v>6</v>
      </c>
      <c r="M34" s="229"/>
      <c r="N34" s="207" t="s">
        <v>542</v>
      </c>
      <c r="O34" s="202" t="s">
        <v>570</v>
      </c>
      <c r="P34" s="208"/>
      <c r="Q34" s="207"/>
      <c r="R34" s="203"/>
      <c r="T34" s="203"/>
      <c r="U34" s="206" cm="1">
        <f t="array" ref="U34">_xlfn.IFS(L34="Full",1,L34="Partial",0.5,L34="No alignment",0,L34="N/A",0)</f>
        <v>0</v>
      </c>
    </row>
    <row r="35" spans="1:21" s="202" customFormat="1" ht="19.5" customHeight="1">
      <c r="A35" s="221" t="s">
        <v>1234</v>
      </c>
      <c r="B35" s="222" t="s">
        <v>405</v>
      </c>
      <c r="C35" s="222"/>
      <c r="D35" s="222" t="s">
        <v>1238</v>
      </c>
      <c r="I35" s="308" t="s">
        <v>572</v>
      </c>
      <c r="J35" s="311" t="s">
        <v>572</v>
      </c>
      <c r="K35" s="311" t="s">
        <v>572</v>
      </c>
      <c r="L35" s="202" t="s">
        <v>6</v>
      </c>
      <c r="M35" s="229"/>
      <c r="N35" s="207" t="s">
        <v>542</v>
      </c>
      <c r="O35" s="202" t="s">
        <v>570</v>
      </c>
      <c r="P35" s="208"/>
      <c r="Q35" s="207"/>
      <c r="R35" s="203"/>
      <c r="T35" s="203"/>
      <c r="U35" s="206" cm="1">
        <f t="array" ref="U35">_xlfn.IFS(L35="Full",1,L35="Partial",0.5,L35="No alignment",0,L35="N/A",0)</f>
        <v>0</v>
      </c>
    </row>
    <row r="36" spans="1:21" s="202" customFormat="1" ht="19.5" customHeight="1">
      <c r="A36" s="221" t="s">
        <v>1234</v>
      </c>
      <c r="B36" s="222" t="s">
        <v>408</v>
      </c>
      <c r="C36" s="222"/>
      <c r="D36" s="222" t="s">
        <v>1239</v>
      </c>
      <c r="I36" s="308" t="s">
        <v>572</v>
      </c>
      <c r="J36" s="311" t="s">
        <v>572</v>
      </c>
      <c r="K36" s="311" t="s">
        <v>572</v>
      </c>
      <c r="L36" s="202" t="s">
        <v>6</v>
      </c>
      <c r="M36" s="229"/>
      <c r="N36" s="207" t="s">
        <v>542</v>
      </c>
      <c r="O36" s="202" t="s">
        <v>570</v>
      </c>
      <c r="P36" s="208"/>
      <c r="Q36" s="207"/>
      <c r="R36" s="203"/>
      <c r="T36" s="203"/>
      <c r="U36" s="206" cm="1">
        <f t="array" ref="U36">_xlfn.IFS(L36="Full",1,L36="Partial",0.5,L36="No alignment",0,L36="N/A",0)</f>
        <v>0</v>
      </c>
    </row>
    <row r="37" spans="1:21" s="202" customFormat="1" ht="19.5" customHeight="1">
      <c r="A37" s="223" t="s">
        <v>1234</v>
      </c>
      <c r="B37" s="224" t="s">
        <v>410</v>
      </c>
      <c r="C37" s="224"/>
      <c r="D37" s="224" t="s">
        <v>1240</v>
      </c>
      <c r="E37" s="210"/>
      <c r="F37" s="210"/>
      <c r="G37" s="210"/>
      <c r="H37" s="210"/>
      <c r="I37" s="308" t="s">
        <v>572</v>
      </c>
      <c r="J37" s="311" t="s">
        <v>572</v>
      </c>
      <c r="K37" s="311" t="s">
        <v>572</v>
      </c>
      <c r="L37" s="210" t="s">
        <v>6</v>
      </c>
      <c r="M37" s="231"/>
      <c r="N37" s="209" t="s">
        <v>542</v>
      </c>
      <c r="O37" s="210" t="s">
        <v>570</v>
      </c>
      <c r="P37" s="217"/>
      <c r="Q37" s="209"/>
      <c r="R37" s="211"/>
      <c r="S37" s="210"/>
      <c r="T37" s="211"/>
      <c r="U37" s="206" cm="1">
        <f t="array" ref="U37">_xlfn.IFS(L37="Full",1,L37="Partial",0.5,L37="No alignment",0,L37="N/A",0)</f>
        <v>0</v>
      </c>
    </row>
    <row r="38" spans="1:21" s="201" customFormat="1" ht="19.5" customHeight="1">
      <c r="A38" s="225" t="s">
        <v>573</v>
      </c>
      <c r="B38" s="226"/>
      <c r="C38" s="226"/>
      <c r="D38" s="226" t="s">
        <v>656</v>
      </c>
      <c r="E38" s="213"/>
      <c r="F38" s="213"/>
      <c r="G38" s="213"/>
      <c r="H38" s="213"/>
      <c r="I38" s="305" t="s">
        <v>571</v>
      </c>
      <c r="J38" s="204" t="s">
        <v>571</v>
      </c>
      <c r="K38" s="204" t="s">
        <v>571</v>
      </c>
      <c r="L38" s="204" t="s">
        <v>572</v>
      </c>
      <c r="M38" s="230" t="s">
        <v>1145</v>
      </c>
      <c r="N38" s="205" t="s">
        <v>572</v>
      </c>
      <c r="O38" s="204" t="s">
        <v>570</v>
      </c>
      <c r="P38" s="216"/>
      <c r="Q38" s="212"/>
      <c r="R38" s="214"/>
      <c r="S38" s="213"/>
      <c r="T38" s="214"/>
      <c r="U38" s="206" cm="1">
        <f t="array" ref="U38">_xlfn.IFS(L38="Full",1,L38="Partial",0.5,L38="No alignment",0,L38="N/A",0)</f>
        <v>0</v>
      </c>
    </row>
    <row r="39" spans="1:21" s="202" customFormat="1" ht="19.5" customHeight="1">
      <c r="A39" s="221" t="s">
        <v>1241</v>
      </c>
      <c r="B39" s="222" t="s">
        <v>358</v>
      </c>
      <c r="C39" s="222"/>
      <c r="D39" s="222" t="s">
        <v>1242</v>
      </c>
      <c r="I39" s="306" t="s">
        <v>1243</v>
      </c>
      <c r="J39" s="309" t="s">
        <v>1244</v>
      </c>
      <c r="K39" s="208" t="s">
        <v>1245</v>
      </c>
      <c r="L39" s="202" t="s">
        <v>667</v>
      </c>
      <c r="M39" s="229"/>
      <c r="N39" s="207" t="s">
        <v>575</v>
      </c>
      <c r="O39" s="202" t="s">
        <v>570</v>
      </c>
      <c r="P39" s="208"/>
      <c r="Q39" s="207"/>
      <c r="R39" s="203"/>
      <c r="T39" s="203"/>
      <c r="U39" s="206" cm="1">
        <f t="array" ref="U39">_xlfn.IFS(L39="Full",1,L39="Partial",0.5,L39="No alignment",0,L39="N/A",0)</f>
        <v>1</v>
      </c>
    </row>
    <row r="40" spans="1:21" s="202" customFormat="1" ht="19.5" customHeight="1">
      <c r="A40" s="221" t="s">
        <v>1241</v>
      </c>
      <c r="B40" s="222" t="s">
        <v>358</v>
      </c>
      <c r="C40" s="222" t="s">
        <v>374</v>
      </c>
      <c r="D40" s="222" t="s">
        <v>1246</v>
      </c>
      <c r="I40" s="306" t="s">
        <v>1247</v>
      </c>
      <c r="J40" s="309" t="s">
        <v>1248</v>
      </c>
      <c r="K40" s="208" t="s">
        <v>685</v>
      </c>
      <c r="L40" s="202" t="s">
        <v>667</v>
      </c>
      <c r="M40" s="229"/>
      <c r="N40" s="207" t="s">
        <v>575</v>
      </c>
      <c r="O40" s="202" t="s">
        <v>570</v>
      </c>
      <c r="P40" s="208"/>
      <c r="Q40" s="207"/>
      <c r="R40" s="203"/>
      <c r="T40" s="203"/>
      <c r="U40" s="206" cm="1">
        <f t="array" ref="U40">_xlfn.IFS(L40="Full",1,L40="Partial",0.5,L40="No alignment",0,L40="N/A",0)</f>
        <v>1</v>
      </c>
    </row>
    <row r="41" spans="1:21" s="202" customFormat="1" ht="19.5" customHeight="1">
      <c r="A41" s="221" t="s">
        <v>1241</v>
      </c>
      <c r="B41" s="222" t="s">
        <v>358</v>
      </c>
      <c r="C41" s="222" t="s">
        <v>376</v>
      </c>
      <c r="D41" s="222" t="s">
        <v>1249</v>
      </c>
      <c r="I41" s="306" t="s">
        <v>1250</v>
      </c>
      <c r="J41" s="309" t="s">
        <v>1251</v>
      </c>
      <c r="K41" s="208" t="s">
        <v>1245</v>
      </c>
      <c r="L41" s="202" t="s">
        <v>629</v>
      </c>
      <c r="M41" s="229" t="s">
        <v>1252</v>
      </c>
      <c r="N41" s="207" t="s">
        <v>575</v>
      </c>
      <c r="O41" s="202" t="s">
        <v>570</v>
      </c>
      <c r="P41" s="208"/>
      <c r="Q41" s="207"/>
      <c r="R41" s="203"/>
      <c r="T41" s="203"/>
      <c r="U41" s="206" cm="1">
        <f t="array" ref="U41">_xlfn.IFS(L41="Full",1,L41="Partial",0.5,L41="No alignment",0,L41="N/A",0)</f>
        <v>0.5</v>
      </c>
    </row>
    <row r="42" spans="1:21" s="202" customFormat="1" ht="19.5" customHeight="1">
      <c r="A42" s="221" t="s">
        <v>1241</v>
      </c>
      <c r="B42" s="222" t="s">
        <v>358</v>
      </c>
      <c r="C42" s="222" t="s">
        <v>378</v>
      </c>
      <c r="D42" s="222" t="s">
        <v>1253</v>
      </c>
      <c r="I42" s="306" t="s">
        <v>1247</v>
      </c>
      <c r="J42" s="309" t="s">
        <v>1254</v>
      </c>
      <c r="K42" s="208" t="s">
        <v>685</v>
      </c>
      <c r="L42" s="202" t="s">
        <v>667</v>
      </c>
      <c r="M42" s="229"/>
      <c r="N42" s="207" t="s">
        <v>575</v>
      </c>
      <c r="O42" s="202" t="s">
        <v>570</v>
      </c>
      <c r="P42" s="208"/>
      <c r="Q42" s="207"/>
      <c r="R42" s="203"/>
      <c r="T42" s="203"/>
      <c r="U42" s="206" cm="1">
        <f t="array" ref="U42">_xlfn.IFS(L42="Full",1,L42="Partial",0.5,L42="No alignment",0,L42="N/A",0)</f>
        <v>1</v>
      </c>
    </row>
    <row r="43" spans="1:21" s="202" customFormat="1" ht="19.5" customHeight="1">
      <c r="A43" s="221" t="s">
        <v>1241</v>
      </c>
      <c r="B43" s="222" t="s">
        <v>358</v>
      </c>
      <c r="C43" s="222" t="s">
        <v>382</v>
      </c>
      <c r="D43" s="222" t="s">
        <v>1255</v>
      </c>
      <c r="I43" s="306" t="s">
        <v>1250</v>
      </c>
      <c r="J43" s="202" t="s">
        <v>572</v>
      </c>
      <c r="K43" s="208" t="s">
        <v>1245</v>
      </c>
      <c r="L43" s="202" t="s">
        <v>667</v>
      </c>
      <c r="M43" s="229" t="s">
        <v>1256</v>
      </c>
      <c r="N43" s="207" t="s">
        <v>575</v>
      </c>
      <c r="O43" s="202" t="s">
        <v>570</v>
      </c>
      <c r="P43" s="208"/>
      <c r="Q43" s="207"/>
      <c r="R43" s="203"/>
      <c r="T43" s="203"/>
      <c r="U43" s="206" cm="1">
        <f t="array" ref="U43">_xlfn.IFS(L43="Full",1,L43="Partial",0.5,L43="No alignment",0,L43="N/A",0)</f>
        <v>1</v>
      </c>
    </row>
    <row r="44" spans="1:21" s="202" customFormat="1" ht="19.5" customHeight="1">
      <c r="A44" s="221" t="s">
        <v>1241</v>
      </c>
      <c r="B44" s="222" t="s">
        <v>362</v>
      </c>
      <c r="C44" s="222"/>
      <c r="D44" s="222" t="s">
        <v>1257</v>
      </c>
      <c r="I44" s="306" t="s">
        <v>1247</v>
      </c>
      <c r="J44" s="309" t="s">
        <v>1258</v>
      </c>
      <c r="K44" s="208" t="s">
        <v>685</v>
      </c>
      <c r="L44" s="202" t="s">
        <v>667</v>
      </c>
      <c r="M44" s="229"/>
      <c r="N44" s="207" t="s">
        <v>575</v>
      </c>
      <c r="O44" s="202" t="s">
        <v>570</v>
      </c>
      <c r="P44" s="208"/>
      <c r="Q44" s="207"/>
      <c r="R44" s="203"/>
      <c r="T44" s="203"/>
      <c r="U44" s="206" cm="1">
        <f t="array" ref="U44">_xlfn.IFS(L44="Full",1,L44="Partial",0.5,L44="No alignment",0,L44="N/A",0)</f>
        <v>1</v>
      </c>
    </row>
    <row r="45" spans="1:21" s="202" customFormat="1" ht="19.5" customHeight="1">
      <c r="A45" s="221" t="s">
        <v>1241</v>
      </c>
      <c r="B45" s="222" t="s">
        <v>364</v>
      </c>
      <c r="C45" s="222"/>
      <c r="D45" s="222" t="s">
        <v>1259</v>
      </c>
      <c r="I45" s="306" t="s">
        <v>1247</v>
      </c>
      <c r="J45" s="309" t="s">
        <v>1260</v>
      </c>
      <c r="K45" s="208" t="s">
        <v>685</v>
      </c>
      <c r="L45" s="202" t="s">
        <v>667</v>
      </c>
      <c r="M45" s="229"/>
      <c r="N45" s="207" t="s">
        <v>575</v>
      </c>
      <c r="O45" s="202" t="s">
        <v>570</v>
      </c>
      <c r="P45" s="208"/>
      <c r="Q45" s="207"/>
      <c r="R45" s="203"/>
      <c r="T45" s="203"/>
      <c r="U45" s="206" cm="1">
        <f t="array" ref="U45">_xlfn.IFS(L45="Full",1,L45="Partial",0.5,L45="No alignment",0,L45="N/A",0)</f>
        <v>1</v>
      </c>
    </row>
    <row r="46" spans="1:21" s="202" customFormat="1" ht="19.5" customHeight="1">
      <c r="A46" s="221" t="s">
        <v>1241</v>
      </c>
      <c r="B46" s="222" t="s">
        <v>405</v>
      </c>
      <c r="C46" s="222"/>
      <c r="D46" s="222" t="s">
        <v>1261</v>
      </c>
      <c r="I46" s="306" t="s">
        <v>1250</v>
      </c>
      <c r="J46" s="309" t="s">
        <v>1262</v>
      </c>
      <c r="K46" s="208" t="s">
        <v>1245</v>
      </c>
      <c r="L46" s="202" t="s">
        <v>667</v>
      </c>
      <c r="M46" s="229" t="s">
        <v>1263</v>
      </c>
      <c r="N46" s="207" t="s">
        <v>575</v>
      </c>
      <c r="O46" s="202" t="s">
        <v>570</v>
      </c>
      <c r="P46" s="208"/>
      <c r="Q46" s="207"/>
      <c r="R46" s="203"/>
      <c r="T46" s="203"/>
      <c r="U46" s="206" cm="1">
        <f t="array" ref="U46">_xlfn.IFS(L46="Full",1,L46="Partial",0.5,L46="No alignment",0,L46="N/A",0)</f>
        <v>1</v>
      </c>
    </row>
    <row r="47" spans="1:21" s="202" customFormat="1" ht="19.5" customHeight="1">
      <c r="A47" s="221" t="s">
        <v>1241</v>
      </c>
      <c r="B47" s="222" t="s">
        <v>405</v>
      </c>
      <c r="C47" s="222" t="s">
        <v>374</v>
      </c>
      <c r="D47" s="222" t="s">
        <v>834</v>
      </c>
      <c r="I47" s="306" t="s">
        <v>1250</v>
      </c>
      <c r="J47" s="309" t="s">
        <v>1264</v>
      </c>
      <c r="K47" s="208" t="s">
        <v>1245</v>
      </c>
      <c r="L47" s="202" t="s">
        <v>629</v>
      </c>
      <c r="M47" s="229" t="s">
        <v>1265</v>
      </c>
      <c r="N47" s="207" t="s">
        <v>575</v>
      </c>
      <c r="O47" s="202" t="s">
        <v>570</v>
      </c>
      <c r="P47" s="208"/>
      <c r="Q47" s="207"/>
      <c r="R47" s="203"/>
      <c r="T47" s="203"/>
      <c r="U47" s="206" cm="1">
        <f t="array" ref="U47">_xlfn.IFS(L47="Full",1,L47="Partial",0.5,L47="No alignment",0,L47="N/A",0)</f>
        <v>0.5</v>
      </c>
    </row>
    <row r="48" spans="1:21" s="202" customFormat="1" ht="19.5" customHeight="1">
      <c r="A48" s="221" t="s">
        <v>1241</v>
      </c>
      <c r="B48" s="222" t="s">
        <v>405</v>
      </c>
      <c r="C48" s="222" t="s">
        <v>376</v>
      </c>
      <c r="D48" s="222" t="s">
        <v>1266</v>
      </c>
      <c r="I48" s="306" t="s">
        <v>1250</v>
      </c>
      <c r="J48" s="309" t="s">
        <v>1267</v>
      </c>
      <c r="K48" s="208" t="s">
        <v>1245</v>
      </c>
      <c r="L48" s="202" t="s">
        <v>667</v>
      </c>
      <c r="M48" s="229"/>
      <c r="N48" s="207" t="s">
        <v>575</v>
      </c>
      <c r="O48" s="202" t="s">
        <v>570</v>
      </c>
      <c r="P48" s="208"/>
      <c r="Q48" s="207"/>
      <c r="R48" s="203"/>
      <c r="T48" s="203"/>
      <c r="U48" s="206" cm="1">
        <f t="array" ref="U48">_xlfn.IFS(L48="Full",1,L48="Partial",0.5,L48="No alignment",0,L48="N/A",0)</f>
        <v>1</v>
      </c>
    </row>
    <row r="49" spans="1:21" s="202" customFormat="1" ht="19.5" customHeight="1">
      <c r="A49" s="221" t="s">
        <v>1241</v>
      </c>
      <c r="B49" s="222" t="s">
        <v>405</v>
      </c>
      <c r="C49" s="222" t="s">
        <v>378</v>
      </c>
      <c r="D49" s="222" t="s">
        <v>841</v>
      </c>
      <c r="I49" s="306" t="s">
        <v>1250</v>
      </c>
      <c r="J49" s="309" t="s">
        <v>1268</v>
      </c>
      <c r="K49" s="208" t="s">
        <v>1245</v>
      </c>
      <c r="L49" s="202" t="s">
        <v>667</v>
      </c>
      <c r="M49" s="229"/>
      <c r="N49" s="207" t="s">
        <v>575</v>
      </c>
      <c r="O49" s="202" t="s">
        <v>570</v>
      </c>
      <c r="P49" s="208"/>
      <c r="Q49" s="207"/>
      <c r="R49" s="203"/>
      <c r="T49" s="203"/>
      <c r="U49" s="206" cm="1">
        <f t="array" ref="U49">_xlfn.IFS(L49="Full",1,L49="Partial",0.5,L49="No alignment",0,L49="N/A",0)</f>
        <v>1</v>
      </c>
    </row>
    <row r="50" spans="1:21" s="202" customFormat="1" ht="19.5" customHeight="1">
      <c r="A50" s="221" t="s">
        <v>1241</v>
      </c>
      <c r="B50" s="222" t="s">
        <v>405</v>
      </c>
      <c r="C50" s="222" t="s">
        <v>382</v>
      </c>
      <c r="D50" s="222" t="s">
        <v>1269</v>
      </c>
      <c r="I50" s="306" t="s">
        <v>1250</v>
      </c>
      <c r="J50" s="309" t="s">
        <v>1270</v>
      </c>
      <c r="K50" s="208" t="s">
        <v>1245</v>
      </c>
      <c r="L50" s="202" t="s">
        <v>629</v>
      </c>
      <c r="M50" s="229" t="s">
        <v>1271</v>
      </c>
      <c r="N50" s="207" t="s">
        <v>575</v>
      </c>
      <c r="O50" s="202" t="s">
        <v>570</v>
      </c>
      <c r="P50" s="208"/>
      <c r="Q50" s="207"/>
      <c r="R50" s="203"/>
      <c r="T50" s="203"/>
      <c r="U50" s="206" cm="1">
        <f t="array" ref="U50">_xlfn.IFS(L50="Full",1,L50="Partial",0.5,L50="No alignment",0,L50="N/A",0)</f>
        <v>0.5</v>
      </c>
    </row>
    <row r="51" spans="1:21" s="202" customFormat="1" ht="19.5" customHeight="1">
      <c r="A51" s="221" t="s">
        <v>1241</v>
      </c>
      <c r="B51" s="222" t="s">
        <v>408</v>
      </c>
      <c r="C51" s="222"/>
      <c r="D51" s="222" t="s">
        <v>1272</v>
      </c>
      <c r="I51" s="306" t="s">
        <v>1250</v>
      </c>
      <c r="J51" s="309" t="s">
        <v>1273</v>
      </c>
      <c r="K51" s="208" t="s">
        <v>1245</v>
      </c>
      <c r="L51" s="202" t="s">
        <v>667</v>
      </c>
      <c r="M51" s="229"/>
      <c r="N51" s="207" t="s">
        <v>575</v>
      </c>
      <c r="O51" s="202" t="s">
        <v>570</v>
      </c>
      <c r="P51" s="208"/>
      <c r="Q51" s="207"/>
      <c r="R51" s="203"/>
      <c r="T51" s="203"/>
      <c r="U51" s="206" cm="1">
        <f t="array" ref="U51">_xlfn.IFS(L51="Full",1,L51="Partial",0.5,L51="No alignment",0,L51="N/A",0)</f>
        <v>1</v>
      </c>
    </row>
    <row r="52" spans="1:21" s="202" customFormat="1" ht="19.5" customHeight="1">
      <c r="A52" s="221" t="s">
        <v>1241</v>
      </c>
      <c r="B52" s="222" t="s">
        <v>410</v>
      </c>
      <c r="C52" s="222"/>
      <c r="D52" s="222" t="s">
        <v>1274</v>
      </c>
      <c r="I52" s="306" t="s">
        <v>1250</v>
      </c>
      <c r="J52" s="309" t="s">
        <v>1275</v>
      </c>
      <c r="K52" s="208" t="s">
        <v>1245</v>
      </c>
      <c r="L52" s="202" t="s">
        <v>667</v>
      </c>
      <c r="M52" s="229"/>
      <c r="N52" s="207" t="s">
        <v>575</v>
      </c>
      <c r="O52" s="202" t="s">
        <v>570</v>
      </c>
      <c r="P52" s="208"/>
      <c r="Q52" s="207"/>
      <c r="R52" s="203"/>
      <c r="T52" s="203"/>
      <c r="U52" s="206" cm="1">
        <f t="array" ref="U52">_xlfn.IFS(L52="Full",1,L52="Partial",0.5,L52="No alignment",0,L52="N/A",0)</f>
        <v>1</v>
      </c>
    </row>
    <row r="53" spans="1:21" s="202" customFormat="1" ht="19.5" customHeight="1">
      <c r="A53" s="221" t="s">
        <v>1241</v>
      </c>
      <c r="B53" s="222" t="s">
        <v>410</v>
      </c>
      <c r="C53" s="222" t="s">
        <v>374</v>
      </c>
      <c r="D53" s="222" t="s">
        <v>1276</v>
      </c>
      <c r="I53" s="306" t="s">
        <v>1250</v>
      </c>
      <c r="J53" s="309" t="s">
        <v>1275</v>
      </c>
      <c r="K53" s="208" t="s">
        <v>1245</v>
      </c>
      <c r="L53" s="202" t="s">
        <v>667</v>
      </c>
      <c r="M53" s="229"/>
      <c r="N53" s="207" t="s">
        <v>575</v>
      </c>
      <c r="O53" s="202" t="s">
        <v>570</v>
      </c>
      <c r="P53" s="208"/>
      <c r="Q53" s="207"/>
      <c r="R53" s="203"/>
      <c r="T53" s="203"/>
      <c r="U53" s="206" cm="1">
        <f t="array" ref="U53">_xlfn.IFS(L53="Full",1,L53="Partial",0.5,L53="No alignment",0,L53="N/A",0)</f>
        <v>1</v>
      </c>
    </row>
    <row r="54" spans="1:21" s="202" customFormat="1" ht="19.5" customHeight="1">
      <c r="A54" s="221" t="s">
        <v>1241</v>
      </c>
      <c r="B54" s="222" t="s">
        <v>410</v>
      </c>
      <c r="C54" s="222" t="s">
        <v>376</v>
      </c>
      <c r="D54" s="222" t="s">
        <v>1277</v>
      </c>
      <c r="I54" s="306" t="s">
        <v>1250</v>
      </c>
      <c r="J54" s="309" t="s">
        <v>1275</v>
      </c>
      <c r="K54" s="208" t="s">
        <v>1245</v>
      </c>
      <c r="L54" s="202" t="s">
        <v>629</v>
      </c>
      <c r="M54" s="229" t="s">
        <v>1278</v>
      </c>
      <c r="N54" s="207" t="s">
        <v>575</v>
      </c>
      <c r="O54" s="202" t="s">
        <v>570</v>
      </c>
      <c r="P54" s="208"/>
      <c r="Q54" s="207"/>
      <c r="R54" s="203"/>
      <c r="T54" s="203"/>
      <c r="U54" s="206" cm="1">
        <f t="array" ref="U54">_xlfn.IFS(L54="Full",1,L54="Partial",0.5,L54="No alignment",0,L54="N/A",0)</f>
        <v>0.5</v>
      </c>
    </row>
    <row r="55" spans="1:21" s="202" customFormat="1" ht="19.5" customHeight="1">
      <c r="A55" s="221" t="s">
        <v>1241</v>
      </c>
      <c r="B55" s="222" t="s">
        <v>410</v>
      </c>
      <c r="C55" s="222" t="s">
        <v>378</v>
      </c>
      <c r="D55" s="222" t="s">
        <v>1279</v>
      </c>
      <c r="I55" s="306" t="s">
        <v>1250</v>
      </c>
      <c r="J55" s="309" t="s">
        <v>1275</v>
      </c>
      <c r="K55" s="208" t="s">
        <v>1245</v>
      </c>
      <c r="L55" s="202" t="s">
        <v>629</v>
      </c>
      <c r="M55" s="229" t="s">
        <v>1280</v>
      </c>
      <c r="N55" s="207" t="s">
        <v>575</v>
      </c>
      <c r="O55" s="202" t="s">
        <v>570</v>
      </c>
      <c r="P55" s="208"/>
      <c r="Q55" s="207"/>
      <c r="R55" s="203"/>
      <c r="T55" s="203"/>
      <c r="U55" s="206" cm="1">
        <f t="array" ref="U55">_xlfn.IFS(L55="Full",1,L55="Partial",0.5,L55="No alignment",0,L55="N/A",0)</f>
        <v>0.5</v>
      </c>
    </row>
    <row r="56" spans="1:21" s="202" customFormat="1" ht="19.5" customHeight="1">
      <c r="A56" s="223" t="s">
        <v>1241</v>
      </c>
      <c r="B56" s="224" t="s">
        <v>700</v>
      </c>
      <c r="C56" s="224"/>
      <c r="D56" s="224" t="s">
        <v>1281</v>
      </c>
      <c r="E56" s="210"/>
      <c r="F56" s="210"/>
      <c r="G56" s="210"/>
      <c r="H56" s="210"/>
      <c r="I56" s="234" t="s">
        <v>1250</v>
      </c>
      <c r="J56" s="309" t="s">
        <v>1282</v>
      </c>
      <c r="K56" s="208" t="s">
        <v>1245</v>
      </c>
      <c r="L56" s="210" t="s">
        <v>629</v>
      </c>
      <c r="M56" s="231" t="s">
        <v>1283</v>
      </c>
      <c r="N56" s="207" t="s">
        <v>575</v>
      </c>
      <c r="O56" s="202" t="s">
        <v>570</v>
      </c>
      <c r="P56" s="217"/>
      <c r="Q56" s="209"/>
      <c r="R56" s="211"/>
      <c r="S56" s="210"/>
      <c r="T56" s="211"/>
      <c r="U56" s="206" cm="1">
        <f t="array" ref="U56">_xlfn.IFS(L56="Full",1,L56="Partial",0.5,L56="No alignment",0,L56="N/A",0)</f>
        <v>0.5</v>
      </c>
    </row>
    <row r="57" spans="1:21" s="202" customFormat="1" ht="19.5" customHeight="1">
      <c r="A57" s="225" t="s">
        <v>576</v>
      </c>
      <c r="B57" s="226"/>
      <c r="C57" s="226"/>
      <c r="D57" s="226" t="s">
        <v>656</v>
      </c>
      <c r="E57" s="204"/>
      <c r="F57" s="204"/>
      <c r="G57" s="204"/>
      <c r="H57" s="204"/>
      <c r="I57" s="306"/>
      <c r="J57" s="204" t="s">
        <v>571</v>
      </c>
      <c r="K57" s="204" t="s">
        <v>571</v>
      </c>
      <c r="L57" s="204" t="s">
        <v>572</v>
      </c>
      <c r="M57" s="230" t="s">
        <v>1145</v>
      </c>
      <c r="N57" s="205" t="s">
        <v>572</v>
      </c>
      <c r="O57" s="204" t="s">
        <v>570</v>
      </c>
      <c r="P57" s="216"/>
      <c r="Q57" s="205"/>
      <c r="R57" s="206"/>
      <c r="S57" s="204"/>
      <c r="T57" s="206"/>
      <c r="U57" s="206" cm="1">
        <f t="array" ref="U57">_xlfn.IFS(L57="Full",1,L57="Partial",0.5,L57="No alignment",0,L57="N/A",0)</f>
        <v>0</v>
      </c>
    </row>
    <row r="58" spans="1:21" s="202" customFormat="1" ht="19.5" customHeight="1">
      <c r="A58" s="221" t="s">
        <v>1284</v>
      </c>
      <c r="B58" s="222" t="s">
        <v>358</v>
      </c>
      <c r="C58" s="222"/>
      <c r="D58" s="222" t="s">
        <v>1285</v>
      </c>
      <c r="I58" s="308">
        <v>7.6</v>
      </c>
      <c r="J58" s="208" t="s">
        <v>1286</v>
      </c>
      <c r="K58" s="202" t="s">
        <v>866</v>
      </c>
      <c r="L58" s="202" t="s">
        <v>667</v>
      </c>
      <c r="M58" s="229"/>
      <c r="N58" s="207" t="s">
        <v>575</v>
      </c>
      <c r="O58" s="202" t="s">
        <v>570</v>
      </c>
      <c r="P58" s="208"/>
      <c r="Q58" s="207"/>
      <c r="R58" s="203"/>
      <c r="T58" s="203"/>
      <c r="U58" s="206" cm="1">
        <f t="array" ref="U58">_xlfn.IFS(L58="Full",1,L58="Partial",0.5,L58="No alignment",0,L58="N/A",0)</f>
        <v>1</v>
      </c>
    </row>
    <row r="59" spans="1:21" s="202" customFormat="1" ht="19.5" customHeight="1">
      <c r="A59" s="221" t="s">
        <v>1284</v>
      </c>
      <c r="B59" s="222" t="s">
        <v>358</v>
      </c>
      <c r="C59" s="222" t="s">
        <v>374</v>
      </c>
      <c r="D59" s="222" t="s">
        <v>1287</v>
      </c>
      <c r="I59" s="306" t="s">
        <v>1288</v>
      </c>
      <c r="J59" s="208" t="s">
        <v>1289</v>
      </c>
      <c r="K59" s="208" t="s">
        <v>1290</v>
      </c>
      <c r="L59" s="202" t="s">
        <v>667</v>
      </c>
      <c r="M59" s="229" t="s">
        <v>1291</v>
      </c>
      <c r="N59" s="207" t="s">
        <v>575</v>
      </c>
      <c r="O59" s="202" t="s">
        <v>570</v>
      </c>
      <c r="P59" s="208"/>
      <c r="Q59" s="207"/>
      <c r="R59" s="203"/>
      <c r="T59" s="203"/>
      <c r="U59" s="206" cm="1">
        <f t="array" ref="U59">_xlfn.IFS(L59="Full",1,L59="Partial",0.5,L59="No alignment",0,L59="N/A",0)</f>
        <v>1</v>
      </c>
    </row>
    <row r="60" spans="1:21" s="202" customFormat="1" ht="19.5" customHeight="1">
      <c r="A60" s="221" t="s">
        <v>1284</v>
      </c>
      <c r="B60" s="222" t="s">
        <v>358</v>
      </c>
      <c r="C60" s="222" t="s">
        <v>376</v>
      </c>
      <c r="D60" s="222" t="s">
        <v>1292</v>
      </c>
      <c r="I60" s="308">
        <v>7.6</v>
      </c>
      <c r="J60" s="208" t="s">
        <v>1293</v>
      </c>
      <c r="K60" s="202" t="s">
        <v>866</v>
      </c>
      <c r="L60" s="202" t="s">
        <v>629</v>
      </c>
      <c r="M60" s="229" t="s">
        <v>1294</v>
      </c>
      <c r="N60" s="207" t="s">
        <v>575</v>
      </c>
      <c r="O60" s="202" t="s">
        <v>570</v>
      </c>
      <c r="P60" s="208"/>
      <c r="Q60" s="207"/>
      <c r="R60" s="203"/>
      <c r="T60" s="203"/>
      <c r="U60" s="206" cm="1">
        <f t="array" ref="U60">_xlfn.IFS(L60="Full",1,L60="Partial",0.5,L60="No alignment",0,L60="N/A",0)</f>
        <v>0.5</v>
      </c>
    </row>
    <row r="61" spans="1:21" s="202" customFormat="1" ht="19.5" customHeight="1">
      <c r="A61" s="221" t="s">
        <v>1284</v>
      </c>
      <c r="B61" s="222" t="s">
        <v>358</v>
      </c>
      <c r="C61" s="222" t="s">
        <v>378</v>
      </c>
      <c r="D61" s="222" t="s">
        <v>1295</v>
      </c>
      <c r="I61" s="308">
        <v>7.6</v>
      </c>
      <c r="J61" s="208" t="s">
        <v>1293</v>
      </c>
      <c r="K61" s="202" t="s">
        <v>866</v>
      </c>
      <c r="L61" s="202" t="s">
        <v>667</v>
      </c>
      <c r="M61" s="229" t="s">
        <v>1296</v>
      </c>
      <c r="N61" s="207" t="s">
        <v>575</v>
      </c>
      <c r="O61" s="202" t="s">
        <v>570</v>
      </c>
      <c r="P61" s="208"/>
      <c r="Q61" s="207"/>
      <c r="R61" s="203"/>
      <c r="T61" s="203"/>
      <c r="U61" s="206" cm="1">
        <f t="array" ref="U61">_xlfn.IFS(L61="Full",1,L61="Partial",0.5,L61="No alignment",0,L61="N/A",0)</f>
        <v>1</v>
      </c>
    </row>
    <row r="62" spans="1:21" s="202" customFormat="1" ht="19.5" customHeight="1">
      <c r="A62" s="221" t="s">
        <v>1284</v>
      </c>
      <c r="B62" s="222" t="s">
        <v>358</v>
      </c>
      <c r="C62" s="222" t="s">
        <v>382</v>
      </c>
      <c r="D62" s="222" t="s">
        <v>1297</v>
      </c>
      <c r="I62" s="306" t="s">
        <v>1298</v>
      </c>
      <c r="J62" s="208" t="s">
        <v>1299</v>
      </c>
      <c r="K62" s="208" t="s">
        <v>1290</v>
      </c>
      <c r="L62" s="202" t="s">
        <v>667</v>
      </c>
      <c r="M62" s="229"/>
      <c r="N62" s="207" t="s">
        <v>575</v>
      </c>
      <c r="O62" s="202" t="s">
        <v>570</v>
      </c>
      <c r="P62" s="208"/>
      <c r="Q62" s="207"/>
      <c r="R62" s="203"/>
      <c r="T62" s="203"/>
      <c r="U62" s="206" cm="1">
        <f t="array" ref="U62">_xlfn.IFS(L62="Full",1,L62="Partial",0.5,L62="No alignment",0,L62="N/A",0)</f>
        <v>1</v>
      </c>
    </row>
    <row r="63" spans="1:21" s="202" customFormat="1" ht="19.5" customHeight="1">
      <c r="A63" s="221" t="s">
        <v>1284</v>
      </c>
      <c r="B63" s="222" t="s">
        <v>362</v>
      </c>
      <c r="C63" s="222"/>
      <c r="D63" s="222" t="s">
        <v>1300</v>
      </c>
      <c r="I63" s="308" t="s">
        <v>628</v>
      </c>
      <c r="J63" s="208" t="s">
        <v>1301</v>
      </c>
      <c r="K63" s="202" t="s">
        <v>1302</v>
      </c>
      <c r="L63" s="202" t="s">
        <v>667</v>
      </c>
      <c r="M63" s="229"/>
      <c r="N63" s="207" t="s">
        <v>575</v>
      </c>
      <c r="O63" s="202" t="s">
        <v>570</v>
      </c>
      <c r="P63" s="208"/>
      <c r="Q63" s="207"/>
      <c r="R63" s="203"/>
      <c r="T63" s="203"/>
      <c r="U63" s="206" cm="1">
        <f t="array" ref="U63">_xlfn.IFS(L63="Full",1,L63="Partial",0.5,L63="No alignment",0,L63="N/A",0)</f>
        <v>1</v>
      </c>
    </row>
    <row r="64" spans="1:21" s="202" customFormat="1" ht="19.5" customHeight="1">
      <c r="A64" s="221" t="s">
        <v>1284</v>
      </c>
      <c r="B64" s="222" t="s">
        <v>364</v>
      </c>
      <c r="C64" s="222"/>
      <c r="D64" s="222" t="s">
        <v>1303</v>
      </c>
      <c r="I64" s="308" t="s">
        <v>1304</v>
      </c>
      <c r="J64" s="208" t="s">
        <v>1305</v>
      </c>
      <c r="K64" s="202" t="s">
        <v>1306</v>
      </c>
      <c r="L64" s="202" t="s">
        <v>667</v>
      </c>
      <c r="M64" s="229"/>
      <c r="N64" s="207" t="s">
        <v>575</v>
      </c>
      <c r="O64" s="202" t="s">
        <v>570</v>
      </c>
      <c r="P64" s="208"/>
      <c r="Q64" s="207"/>
      <c r="R64" s="203"/>
      <c r="T64" s="203"/>
      <c r="U64" s="206" cm="1">
        <f t="array" ref="U64">_xlfn.IFS(L64="Full",1,L64="Partial",0.5,L64="No alignment",0,L64="N/A",0)</f>
        <v>1</v>
      </c>
    </row>
    <row r="65" spans="1:21" s="202" customFormat="1" ht="19.5" customHeight="1">
      <c r="A65" s="221" t="s">
        <v>1284</v>
      </c>
      <c r="B65" s="222" t="s">
        <v>405</v>
      </c>
      <c r="C65" s="222"/>
      <c r="D65" s="222" t="s">
        <v>1307</v>
      </c>
      <c r="I65" s="308">
        <v>7.5</v>
      </c>
      <c r="J65" s="208" t="s">
        <v>1308</v>
      </c>
      <c r="K65" s="202" t="s">
        <v>884</v>
      </c>
      <c r="L65" s="202" t="s">
        <v>667</v>
      </c>
      <c r="M65" s="229"/>
      <c r="N65" s="207" t="s">
        <v>575</v>
      </c>
      <c r="O65" s="202" t="s">
        <v>570</v>
      </c>
      <c r="P65" s="208"/>
      <c r="Q65" s="207"/>
      <c r="R65" s="203"/>
      <c r="T65" s="203"/>
      <c r="U65" s="206" cm="1">
        <f t="array" ref="U65">_xlfn.IFS(L65="Full",1,L65="Partial",0.5,L65="No alignment",0,L65="N/A",0)</f>
        <v>1</v>
      </c>
    </row>
    <row r="66" spans="1:21" s="202" customFormat="1" ht="19.5" customHeight="1">
      <c r="A66" s="221" t="s">
        <v>1284</v>
      </c>
      <c r="B66" s="222" t="s">
        <v>405</v>
      </c>
      <c r="C66" s="222" t="s">
        <v>374</v>
      </c>
      <c r="D66" s="222" t="s">
        <v>834</v>
      </c>
      <c r="I66" s="308">
        <v>7.5</v>
      </c>
      <c r="J66" s="208" t="s">
        <v>1309</v>
      </c>
      <c r="K66" s="202" t="s">
        <v>884</v>
      </c>
      <c r="L66" s="202" t="s">
        <v>667</v>
      </c>
      <c r="M66" s="229"/>
      <c r="N66" s="207" t="s">
        <v>575</v>
      </c>
      <c r="O66" s="202" t="s">
        <v>570</v>
      </c>
      <c r="P66" s="208"/>
      <c r="Q66" s="207"/>
      <c r="R66" s="203"/>
      <c r="T66" s="203"/>
      <c r="U66" s="206" cm="1">
        <f t="array" ref="U66">_xlfn.IFS(L66="Full",1,L66="Partial",0.5,L66="No alignment",0,L66="N/A",0)</f>
        <v>1</v>
      </c>
    </row>
    <row r="67" spans="1:21" s="202" customFormat="1" ht="19.5" customHeight="1">
      <c r="A67" s="221" t="s">
        <v>1284</v>
      </c>
      <c r="B67" s="222" t="s">
        <v>405</v>
      </c>
      <c r="C67" s="222" t="s">
        <v>376</v>
      </c>
      <c r="D67" s="222" t="s">
        <v>1266</v>
      </c>
      <c r="I67" s="308">
        <v>7.5</v>
      </c>
      <c r="J67" s="208" t="s">
        <v>1310</v>
      </c>
      <c r="K67" s="202" t="s">
        <v>884</v>
      </c>
      <c r="L67" s="202" t="s">
        <v>667</v>
      </c>
      <c r="M67" s="229"/>
      <c r="N67" s="207" t="s">
        <v>575</v>
      </c>
      <c r="O67" s="202" t="s">
        <v>570</v>
      </c>
      <c r="P67" s="208"/>
      <c r="Q67" s="207"/>
      <c r="R67" s="203"/>
      <c r="T67" s="203"/>
      <c r="U67" s="206" cm="1">
        <f t="array" ref="U67">_xlfn.IFS(L67="Full",1,L67="Partial",0.5,L67="No alignment",0,L67="N/A",0)</f>
        <v>1</v>
      </c>
    </row>
    <row r="68" spans="1:21" s="202" customFormat="1" ht="19.5" customHeight="1">
      <c r="A68" s="221" t="s">
        <v>1284</v>
      </c>
      <c r="B68" s="222" t="s">
        <v>405</v>
      </c>
      <c r="C68" s="222" t="s">
        <v>378</v>
      </c>
      <c r="D68" s="222" t="s">
        <v>841</v>
      </c>
      <c r="I68" s="308" t="s">
        <v>1311</v>
      </c>
      <c r="J68" s="208" t="s">
        <v>1312</v>
      </c>
      <c r="K68" s="202" t="s">
        <v>1313</v>
      </c>
      <c r="L68" s="202" t="s">
        <v>667</v>
      </c>
      <c r="M68" s="229"/>
      <c r="N68" s="207" t="s">
        <v>575</v>
      </c>
      <c r="O68" s="202" t="s">
        <v>570</v>
      </c>
      <c r="P68" s="208"/>
      <c r="Q68" s="207"/>
      <c r="R68" s="203"/>
      <c r="T68" s="203"/>
      <c r="U68" s="206" cm="1">
        <f t="array" ref="U68">_xlfn.IFS(L68="Full",1,L68="Partial",0.5,L68="No alignment",0,L68="N/A",0)</f>
        <v>1</v>
      </c>
    </row>
    <row r="69" spans="1:21" s="202" customFormat="1" ht="19.5" customHeight="1">
      <c r="A69" s="221" t="s">
        <v>1284</v>
      </c>
      <c r="B69" s="222" t="s">
        <v>405</v>
      </c>
      <c r="C69" s="222" t="s">
        <v>382</v>
      </c>
      <c r="D69" s="222" t="s">
        <v>1314</v>
      </c>
      <c r="I69" s="308">
        <v>7.6</v>
      </c>
      <c r="J69" s="208" t="s">
        <v>1293</v>
      </c>
      <c r="K69" s="202" t="s">
        <v>866</v>
      </c>
      <c r="L69" s="202" t="s">
        <v>629</v>
      </c>
      <c r="M69" s="229" t="s">
        <v>1315</v>
      </c>
      <c r="N69" s="207" t="s">
        <v>575</v>
      </c>
      <c r="O69" s="202" t="s">
        <v>570</v>
      </c>
      <c r="P69" s="208"/>
      <c r="Q69" s="207"/>
      <c r="R69" s="203"/>
      <c r="T69" s="203"/>
      <c r="U69" s="206" cm="1">
        <f t="array" ref="U69">_xlfn.IFS(L69="Full",1,L69="Partial",0.5,L69="No alignment",0,L69="N/A",0)</f>
        <v>0.5</v>
      </c>
    </row>
    <row r="70" spans="1:21" s="202" customFormat="1" ht="19.5" customHeight="1">
      <c r="A70" s="221" t="s">
        <v>1284</v>
      </c>
      <c r="B70" s="222" t="s">
        <v>408</v>
      </c>
      <c r="C70" s="222"/>
      <c r="D70" s="222" t="s">
        <v>1316</v>
      </c>
      <c r="I70" s="308">
        <v>6.1</v>
      </c>
      <c r="J70" s="208" t="s">
        <v>1317</v>
      </c>
      <c r="K70" s="202" t="s">
        <v>898</v>
      </c>
      <c r="L70" s="202" t="s">
        <v>667</v>
      </c>
      <c r="M70" s="229"/>
      <c r="N70" s="207" t="s">
        <v>575</v>
      </c>
      <c r="O70" s="202" t="s">
        <v>570</v>
      </c>
      <c r="P70" s="208"/>
      <c r="Q70" s="207"/>
      <c r="R70" s="203"/>
      <c r="T70" s="203"/>
      <c r="U70" s="206" cm="1">
        <f t="array" ref="U70">_xlfn.IFS(L70="Full",1,L70="Partial",0.5,L70="No alignment",0,L70="N/A",0)</f>
        <v>1</v>
      </c>
    </row>
    <row r="71" spans="1:21" s="202" customFormat="1" ht="19.5" customHeight="1">
      <c r="A71" s="223" t="s">
        <v>1284</v>
      </c>
      <c r="B71" s="224" t="s">
        <v>410</v>
      </c>
      <c r="C71" s="224"/>
      <c r="D71" s="224" t="s">
        <v>1318</v>
      </c>
      <c r="E71" s="210"/>
      <c r="F71" s="210"/>
      <c r="G71" s="210"/>
      <c r="H71" s="210"/>
      <c r="I71" s="234" t="s">
        <v>902</v>
      </c>
      <c r="J71" s="217" t="s">
        <v>904</v>
      </c>
      <c r="K71" s="217" t="s">
        <v>903</v>
      </c>
      <c r="L71" s="210" t="s">
        <v>667</v>
      </c>
      <c r="M71" s="231"/>
      <c r="N71" s="207" t="s">
        <v>575</v>
      </c>
      <c r="O71" s="202" t="s">
        <v>570</v>
      </c>
      <c r="P71" s="217"/>
      <c r="Q71" s="209"/>
      <c r="R71" s="211"/>
      <c r="S71" s="210"/>
      <c r="T71" s="211"/>
      <c r="U71" s="206" cm="1">
        <f t="array" ref="U71">_xlfn.IFS(L71="Full",1,L71="Partial",0.5,L71="No alignment",0,L71="N/A",0)</f>
        <v>1</v>
      </c>
    </row>
    <row r="72" spans="1:21" s="201" customFormat="1" ht="19.5" customHeight="1">
      <c r="A72" s="225" t="s">
        <v>579</v>
      </c>
      <c r="B72" s="226"/>
      <c r="C72" s="226"/>
      <c r="D72" s="226" t="s">
        <v>656</v>
      </c>
      <c r="E72" s="213"/>
      <c r="F72" s="213"/>
      <c r="G72" s="213"/>
      <c r="H72" s="213"/>
      <c r="I72" s="305" t="s">
        <v>571</v>
      </c>
      <c r="J72" s="204" t="s">
        <v>571</v>
      </c>
      <c r="K72" s="204" t="s">
        <v>571</v>
      </c>
      <c r="L72" s="204" t="s">
        <v>572</v>
      </c>
      <c r="M72" s="230" t="s">
        <v>1145</v>
      </c>
      <c r="N72" s="205" t="s">
        <v>572</v>
      </c>
      <c r="O72" s="204" t="s">
        <v>570</v>
      </c>
      <c r="P72" s="216"/>
      <c r="Q72" s="212"/>
      <c r="R72" s="214"/>
      <c r="S72" s="213"/>
      <c r="T72" s="214"/>
      <c r="U72" s="206" cm="1">
        <f t="array" ref="U72">_xlfn.IFS(L72="Full",1,L72="Partial",0.5,L72="No alignment",0,L72="N/A",0)</f>
        <v>0</v>
      </c>
    </row>
    <row r="73" spans="1:21" s="202" customFormat="1" ht="19.5" customHeight="1">
      <c r="A73" s="221" t="s">
        <v>1319</v>
      </c>
      <c r="B73" s="222" t="s">
        <v>358</v>
      </c>
      <c r="C73" s="222"/>
      <c r="D73" s="222" t="s">
        <v>1320</v>
      </c>
      <c r="I73" s="308">
        <v>7.7</v>
      </c>
      <c r="J73" s="208" t="s">
        <v>1321</v>
      </c>
      <c r="K73" s="202" t="s">
        <v>907</v>
      </c>
      <c r="L73" s="202" t="s">
        <v>667</v>
      </c>
      <c r="M73" s="229"/>
      <c r="N73" s="207" t="s">
        <v>575</v>
      </c>
      <c r="O73" s="202" t="s">
        <v>570</v>
      </c>
      <c r="P73" s="208"/>
      <c r="Q73" s="207"/>
      <c r="R73" s="203"/>
      <c r="T73" s="203"/>
      <c r="U73" s="206" cm="1">
        <f t="array" ref="U73">_xlfn.IFS(L73="Full",1,L73="Partial",0.5,L73="No alignment",0,L73="N/A",0)</f>
        <v>1</v>
      </c>
    </row>
    <row r="74" spans="1:21" s="202" customFormat="1" ht="19.5" customHeight="1">
      <c r="A74" s="221" t="s">
        <v>1319</v>
      </c>
      <c r="B74" s="222" t="s">
        <v>358</v>
      </c>
      <c r="C74" s="222" t="s">
        <v>374</v>
      </c>
      <c r="D74" s="222" t="s">
        <v>1322</v>
      </c>
      <c r="I74" s="308">
        <v>7.7</v>
      </c>
      <c r="J74" s="208" t="s">
        <v>1321</v>
      </c>
      <c r="K74" s="202" t="s">
        <v>907</v>
      </c>
      <c r="L74" s="202" t="s">
        <v>667</v>
      </c>
      <c r="M74" s="229" t="s">
        <v>1323</v>
      </c>
      <c r="N74" s="207" t="s">
        <v>575</v>
      </c>
      <c r="O74" s="202" t="s">
        <v>570</v>
      </c>
      <c r="P74" s="208"/>
      <c r="Q74" s="207"/>
      <c r="R74" s="203"/>
      <c r="T74" s="203"/>
      <c r="U74" s="206" cm="1">
        <f t="array" ref="U74">_xlfn.IFS(L74="Full",1,L74="Partial",0.5,L74="No alignment",0,L74="N/A",0)</f>
        <v>1</v>
      </c>
    </row>
    <row r="75" spans="1:21" s="202" customFormat="1" ht="19.5" customHeight="1">
      <c r="A75" s="221" t="s">
        <v>1319</v>
      </c>
      <c r="B75" s="222" t="s">
        <v>358</v>
      </c>
      <c r="C75" s="222" t="s">
        <v>376</v>
      </c>
      <c r="D75" s="222" t="s">
        <v>1324</v>
      </c>
      <c r="I75" s="308">
        <v>7.7</v>
      </c>
      <c r="J75" s="208" t="s">
        <v>1321</v>
      </c>
      <c r="K75" s="202" t="s">
        <v>907</v>
      </c>
      <c r="L75" s="202" t="s">
        <v>629</v>
      </c>
      <c r="M75" s="229" t="s">
        <v>1325</v>
      </c>
      <c r="N75" s="207" t="s">
        <v>575</v>
      </c>
      <c r="O75" s="202" t="s">
        <v>570</v>
      </c>
      <c r="P75" s="208"/>
      <c r="Q75" s="207"/>
      <c r="R75" s="203"/>
      <c r="T75" s="203"/>
      <c r="U75" s="206" cm="1">
        <f t="array" ref="U75">_xlfn.IFS(L75="Full",1,L75="Partial",0.5,L75="No alignment",0,L75="N/A",0)</f>
        <v>0.5</v>
      </c>
    </row>
    <row r="76" spans="1:21" s="202" customFormat="1" ht="19.5" customHeight="1">
      <c r="A76" s="221" t="s">
        <v>1319</v>
      </c>
      <c r="B76" s="222" t="s">
        <v>358</v>
      </c>
      <c r="C76" s="222" t="s">
        <v>378</v>
      </c>
      <c r="D76" s="222" t="s">
        <v>1326</v>
      </c>
      <c r="I76" s="308">
        <v>7.7</v>
      </c>
      <c r="J76" s="208" t="s">
        <v>1321</v>
      </c>
      <c r="K76" s="202" t="s">
        <v>907</v>
      </c>
      <c r="L76" s="202" t="s">
        <v>629</v>
      </c>
      <c r="M76" s="229" t="s">
        <v>1327</v>
      </c>
      <c r="N76" s="207" t="s">
        <v>575</v>
      </c>
      <c r="O76" s="202" t="s">
        <v>570</v>
      </c>
      <c r="P76" s="208"/>
      <c r="Q76" s="207"/>
      <c r="R76" s="203"/>
      <c r="T76" s="203"/>
      <c r="U76" s="206" cm="1">
        <f t="array" ref="U76">_xlfn.IFS(L76="Full",1,L76="Partial",0.5,L76="No alignment",0,L76="N/A",0)</f>
        <v>0.5</v>
      </c>
    </row>
    <row r="77" spans="1:21" s="202" customFormat="1" ht="19.5" customHeight="1">
      <c r="A77" s="221" t="s">
        <v>1319</v>
      </c>
      <c r="B77" s="222" t="s">
        <v>358</v>
      </c>
      <c r="C77" s="222" t="s">
        <v>382</v>
      </c>
      <c r="D77" s="222" t="s">
        <v>1297</v>
      </c>
      <c r="I77" s="308">
        <v>7.7</v>
      </c>
      <c r="J77" s="208" t="s">
        <v>1328</v>
      </c>
      <c r="K77" s="202" t="s">
        <v>907</v>
      </c>
      <c r="L77" s="202" t="s">
        <v>6</v>
      </c>
      <c r="M77" s="229" t="s">
        <v>1329</v>
      </c>
      <c r="N77" s="207" t="s">
        <v>575</v>
      </c>
      <c r="O77" s="202" t="s">
        <v>570</v>
      </c>
      <c r="P77" s="208"/>
      <c r="Q77" s="207"/>
      <c r="R77" s="203"/>
      <c r="T77" s="203"/>
      <c r="U77" s="206" cm="1">
        <f t="array" ref="U77">_xlfn.IFS(L77="Full",1,L77="Partial",0.5,L77="No alignment",0,L77="N/A",0)</f>
        <v>0</v>
      </c>
    </row>
    <row r="78" spans="1:21" s="202" customFormat="1" ht="19.5" customHeight="1">
      <c r="A78" s="221" t="s">
        <v>1319</v>
      </c>
      <c r="B78" s="222" t="s">
        <v>362</v>
      </c>
      <c r="C78" s="222"/>
      <c r="D78" s="222" t="s">
        <v>1330</v>
      </c>
      <c r="I78" s="308" t="s">
        <v>572</v>
      </c>
      <c r="J78" s="202" t="s">
        <v>572</v>
      </c>
      <c r="K78" s="202" t="s">
        <v>572</v>
      </c>
      <c r="L78" s="202" t="s">
        <v>6</v>
      </c>
      <c r="M78" s="229"/>
      <c r="N78" s="207" t="s">
        <v>575</v>
      </c>
      <c r="O78" s="202" t="s">
        <v>570</v>
      </c>
      <c r="P78" s="208"/>
      <c r="Q78" s="207"/>
      <c r="R78" s="203"/>
      <c r="T78" s="203"/>
      <c r="U78" s="206" cm="1">
        <f t="array" ref="U78">_xlfn.IFS(L78="Full",1,L78="Partial",0.5,L78="No alignment",0,L78="N/A",0)</f>
        <v>0</v>
      </c>
    </row>
    <row r="79" spans="1:21" s="202" customFormat="1" ht="19.5" customHeight="1">
      <c r="A79" s="221" t="s">
        <v>1319</v>
      </c>
      <c r="B79" s="222" t="s">
        <v>364</v>
      </c>
      <c r="C79" s="222"/>
      <c r="D79" s="222" t="s">
        <v>1331</v>
      </c>
      <c r="I79" s="308" t="s">
        <v>1304</v>
      </c>
      <c r="J79" s="208" t="s">
        <v>1305</v>
      </c>
      <c r="K79" s="202" t="s">
        <v>1306</v>
      </c>
      <c r="L79" s="202" t="s">
        <v>667</v>
      </c>
      <c r="M79" s="229" t="s">
        <v>1332</v>
      </c>
      <c r="N79" s="207" t="s">
        <v>575</v>
      </c>
      <c r="O79" s="202" t="s">
        <v>570</v>
      </c>
      <c r="P79" s="208"/>
      <c r="Q79" s="207"/>
      <c r="R79" s="203"/>
      <c r="T79" s="203"/>
      <c r="U79" s="206" cm="1">
        <f t="array" ref="U79">_xlfn.IFS(L79="Full",1,L79="Partial",0.5,L79="No alignment",0,L79="N/A",0)</f>
        <v>1</v>
      </c>
    </row>
    <row r="80" spans="1:21" s="202" customFormat="1" ht="19.5" customHeight="1">
      <c r="A80" s="221" t="s">
        <v>1319</v>
      </c>
      <c r="B80" s="222" t="s">
        <v>405</v>
      </c>
      <c r="C80" s="222"/>
      <c r="D80" s="222" t="s">
        <v>1307</v>
      </c>
      <c r="I80" s="308">
        <v>7.5</v>
      </c>
      <c r="J80" s="208" t="s">
        <v>1308</v>
      </c>
      <c r="K80" s="202" t="s">
        <v>884</v>
      </c>
      <c r="L80" s="202" t="s">
        <v>667</v>
      </c>
      <c r="M80" s="229"/>
      <c r="N80" s="207" t="s">
        <v>575</v>
      </c>
      <c r="O80" s="202" t="s">
        <v>570</v>
      </c>
      <c r="P80" s="208"/>
      <c r="Q80" s="207"/>
      <c r="R80" s="203"/>
      <c r="T80" s="203"/>
      <c r="U80" s="206" cm="1">
        <f t="array" ref="U80">_xlfn.IFS(L80="Full",1,L80="Partial",0.5,L80="No alignment",0,L80="N/A",0)</f>
        <v>1</v>
      </c>
    </row>
    <row r="81" spans="1:21" s="202" customFormat="1" ht="19.5" customHeight="1">
      <c r="A81" s="221" t="s">
        <v>1319</v>
      </c>
      <c r="B81" s="222" t="s">
        <v>405</v>
      </c>
      <c r="C81" s="222" t="s">
        <v>374</v>
      </c>
      <c r="D81" s="222" t="s">
        <v>834</v>
      </c>
      <c r="I81" s="308">
        <v>7.5</v>
      </c>
      <c r="J81" s="208" t="s">
        <v>1309</v>
      </c>
      <c r="K81" s="202" t="s">
        <v>884</v>
      </c>
      <c r="L81" s="202" t="s">
        <v>667</v>
      </c>
      <c r="M81" s="229"/>
      <c r="N81" s="207" t="s">
        <v>575</v>
      </c>
      <c r="O81" s="202" t="s">
        <v>570</v>
      </c>
      <c r="P81" s="208"/>
      <c r="Q81" s="207"/>
      <c r="R81" s="203"/>
      <c r="T81" s="203"/>
      <c r="U81" s="206" cm="1">
        <f t="array" ref="U81">_xlfn.IFS(L81="Full",1,L81="Partial",0.5,L81="No alignment",0,L81="N/A",0)</f>
        <v>1</v>
      </c>
    </row>
    <row r="82" spans="1:21" s="202" customFormat="1" ht="19.5" customHeight="1">
      <c r="A82" s="221" t="s">
        <v>1319</v>
      </c>
      <c r="B82" s="222" t="s">
        <v>405</v>
      </c>
      <c r="C82" s="222" t="s">
        <v>376</v>
      </c>
      <c r="D82" s="222" t="s">
        <v>1266</v>
      </c>
      <c r="I82" s="308">
        <v>7.5</v>
      </c>
      <c r="J82" s="208" t="s">
        <v>1310</v>
      </c>
      <c r="K82" s="202" t="s">
        <v>884</v>
      </c>
      <c r="L82" s="202" t="s">
        <v>667</v>
      </c>
      <c r="M82" s="229"/>
      <c r="N82" s="207" t="s">
        <v>575</v>
      </c>
      <c r="O82" s="202" t="s">
        <v>570</v>
      </c>
      <c r="P82" s="208"/>
      <c r="Q82" s="207"/>
      <c r="R82" s="203"/>
      <c r="T82" s="203"/>
      <c r="U82" s="206" cm="1">
        <f t="array" ref="U82">_xlfn.IFS(L82="Full",1,L82="Partial",0.5,L82="No alignment",0,L82="N/A",0)</f>
        <v>1</v>
      </c>
    </row>
    <row r="83" spans="1:21" s="202" customFormat="1" ht="19.5" customHeight="1">
      <c r="A83" s="221" t="s">
        <v>1319</v>
      </c>
      <c r="B83" s="222" t="s">
        <v>405</v>
      </c>
      <c r="C83" s="222" t="s">
        <v>378</v>
      </c>
      <c r="D83" s="222" t="s">
        <v>841</v>
      </c>
      <c r="I83" s="308" t="s">
        <v>1311</v>
      </c>
      <c r="J83" s="208" t="s">
        <v>1312</v>
      </c>
      <c r="K83" s="202" t="s">
        <v>1313</v>
      </c>
      <c r="L83" s="202" t="s">
        <v>667</v>
      </c>
      <c r="M83" s="229"/>
      <c r="N83" s="207" t="s">
        <v>575</v>
      </c>
      <c r="O83" s="202" t="s">
        <v>570</v>
      </c>
      <c r="P83" s="208"/>
      <c r="Q83" s="207"/>
      <c r="R83" s="203"/>
      <c r="T83" s="203"/>
      <c r="U83" s="206" cm="1">
        <f t="array" ref="U83">_xlfn.IFS(L83="Full",1,L83="Partial",0.5,L83="No alignment",0,L83="N/A",0)</f>
        <v>1</v>
      </c>
    </row>
    <row r="84" spans="1:21" s="202" customFormat="1" ht="19.5" customHeight="1">
      <c r="A84" s="221" t="s">
        <v>1319</v>
      </c>
      <c r="B84" s="222" t="s">
        <v>405</v>
      </c>
      <c r="C84" s="222" t="s">
        <v>382</v>
      </c>
      <c r="D84" s="222" t="s">
        <v>1333</v>
      </c>
      <c r="I84" s="308">
        <v>7.7</v>
      </c>
      <c r="J84" s="208" t="s">
        <v>1321</v>
      </c>
      <c r="K84" s="202" t="s">
        <v>907</v>
      </c>
      <c r="L84" s="202" t="s">
        <v>629</v>
      </c>
      <c r="M84" s="229" t="s">
        <v>1315</v>
      </c>
      <c r="N84" s="207" t="s">
        <v>575</v>
      </c>
      <c r="O84" s="202" t="s">
        <v>570</v>
      </c>
      <c r="P84" s="208"/>
      <c r="Q84" s="207"/>
      <c r="R84" s="203"/>
      <c r="T84" s="203"/>
      <c r="U84" s="206" cm="1">
        <f t="array" ref="U84">_xlfn.IFS(L84="Full",1,L84="Partial",0.5,L84="No alignment",0,L84="N/A",0)</f>
        <v>0.5</v>
      </c>
    </row>
    <row r="85" spans="1:21" s="202" customFormat="1" ht="19.5" customHeight="1">
      <c r="A85" s="221" t="s">
        <v>1319</v>
      </c>
      <c r="B85" s="222" t="s">
        <v>408</v>
      </c>
      <c r="C85" s="222"/>
      <c r="D85" s="222" t="s">
        <v>1316</v>
      </c>
      <c r="I85" s="308">
        <v>6.1</v>
      </c>
      <c r="J85" s="208" t="s">
        <v>1317</v>
      </c>
      <c r="K85" s="202" t="s">
        <v>898</v>
      </c>
      <c r="L85" s="202" t="s">
        <v>667</v>
      </c>
      <c r="M85" s="229"/>
      <c r="N85" s="207" t="s">
        <v>575</v>
      </c>
      <c r="O85" s="202" t="s">
        <v>570</v>
      </c>
      <c r="P85" s="208"/>
      <c r="Q85" s="207"/>
      <c r="R85" s="203"/>
      <c r="T85" s="203"/>
      <c r="U85" s="206" cm="1">
        <f t="array" ref="U85">_xlfn.IFS(L85="Full",1,L85="Partial",0.5,L85="No alignment",0,L85="N/A",0)</f>
        <v>1</v>
      </c>
    </row>
    <row r="86" spans="1:21" s="202" customFormat="1" ht="19.5" customHeight="1">
      <c r="A86" s="223" t="s">
        <v>1319</v>
      </c>
      <c r="B86" s="224" t="s">
        <v>410</v>
      </c>
      <c r="C86" s="224"/>
      <c r="D86" s="224" t="s">
        <v>1318</v>
      </c>
      <c r="E86" s="210"/>
      <c r="F86" s="210"/>
      <c r="G86" s="210"/>
      <c r="H86" s="210"/>
      <c r="I86" s="234" t="s">
        <v>932</v>
      </c>
      <c r="J86" s="217" t="s">
        <v>904</v>
      </c>
      <c r="K86" s="217" t="s">
        <v>903</v>
      </c>
      <c r="L86" s="210" t="s">
        <v>667</v>
      </c>
      <c r="M86" s="231"/>
      <c r="N86" s="207" t="s">
        <v>575</v>
      </c>
      <c r="O86" s="202" t="s">
        <v>570</v>
      </c>
      <c r="P86" s="217"/>
      <c r="Q86" s="209"/>
      <c r="R86" s="211"/>
      <c r="S86" s="210"/>
      <c r="T86" s="211"/>
      <c r="U86" s="206" cm="1">
        <f t="array" ref="U86">_xlfn.IFS(L86="Full",1,L86="Partial",0.5,L86="No alignment",0,L86="N/A",0)</f>
        <v>1</v>
      </c>
    </row>
    <row r="87" spans="1:21" s="202" customFormat="1" ht="19.5" customHeight="1">
      <c r="A87" s="225" t="s">
        <v>581</v>
      </c>
      <c r="B87" s="226"/>
      <c r="C87" s="226"/>
      <c r="D87" s="226" t="s">
        <v>656</v>
      </c>
      <c r="E87" s="204"/>
      <c r="F87" s="204"/>
      <c r="G87" s="204"/>
      <c r="H87" s="204"/>
      <c r="I87" s="305" t="s">
        <v>571</v>
      </c>
      <c r="J87" s="208"/>
      <c r="K87" s="204" t="s">
        <v>571</v>
      </c>
      <c r="L87" s="204" t="s">
        <v>572</v>
      </c>
      <c r="M87" s="230" t="s">
        <v>1145</v>
      </c>
      <c r="N87" s="205" t="s">
        <v>572</v>
      </c>
      <c r="O87" s="204" t="s">
        <v>570</v>
      </c>
      <c r="P87" s="216"/>
      <c r="Q87" s="205"/>
      <c r="R87" s="206"/>
      <c r="S87" s="204"/>
      <c r="T87" s="206"/>
      <c r="U87" s="206" cm="1">
        <f t="array" ref="U87">_xlfn.IFS(L87="Full",1,L87="Partial",0.5,L87="No alignment",0,L87="N/A",0)</f>
        <v>0</v>
      </c>
    </row>
    <row r="88" spans="1:21" s="202" customFormat="1" ht="19.5" customHeight="1">
      <c r="A88" s="221" t="s">
        <v>1334</v>
      </c>
      <c r="B88" s="222" t="s">
        <v>358</v>
      </c>
      <c r="C88" s="222"/>
      <c r="D88" s="222" t="s">
        <v>1335</v>
      </c>
      <c r="I88" s="308">
        <v>7.8</v>
      </c>
      <c r="J88" s="208" t="s">
        <v>1336</v>
      </c>
      <c r="K88" s="202" t="s">
        <v>937</v>
      </c>
      <c r="L88" s="202" t="s">
        <v>667</v>
      </c>
      <c r="M88" s="229"/>
      <c r="N88" s="207" t="s">
        <v>575</v>
      </c>
      <c r="O88" s="202" t="s">
        <v>570</v>
      </c>
      <c r="P88" s="208"/>
      <c r="Q88" s="207"/>
      <c r="R88" s="203"/>
      <c r="T88" s="203"/>
      <c r="U88" s="206" cm="1">
        <f t="array" ref="U88">_xlfn.IFS(L88="Full",1,L88="Partial",0.5,L88="No alignment",0,L88="N/A",0)</f>
        <v>1</v>
      </c>
    </row>
    <row r="89" spans="1:21" s="202" customFormat="1" ht="19.5" customHeight="1">
      <c r="A89" s="221" t="s">
        <v>1334</v>
      </c>
      <c r="B89" s="222" t="s">
        <v>358</v>
      </c>
      <c r="C89" s="222" t="s">
        <v>374</v>
      </c>
      <c r="D89" s="222" t="s">
        <v>1337</v>
      </c>
      <c r="I89" s="308">
        <v>7.8</v>
      </c>
      <c r="J89" s="208" t="s">
        <v>1338</v>
      </c>
      <c r="K89" s="202" t="s">
        <v>937</v>
      </c>
      <c r="L89" s="202" t="s">
        <v>667</v>
      </c>
      <c r="M89" s="229"/>
      <c r="N89" s="207" t="s">
        <v>575</v>
      </c>
      <c r="O89" s="202" t="s">
        <v>570</v>
      </c>
      <c r="P89" s="208"/>
      <c r="Q89" s="207"/>
      <c r="R89" s="203"/>
      <c r="T89" s="203"/>
      <c r="U89" s="206" cm="1">
        <f t="array" ref="U89">_xlfn.IFS(L89="Full",1,L89="Partial",0.5,L89="No alignment",0,L89="N/A",0)</f>
        <v>1</v>
      </c>
    </row>
    <row r="90" spans="1:21" s="202" customFormat="1" ht="19.5" customHeight="1">
      <c r="A90" s="221" t="s">
        <v>1334</v>
      </c>
      <c r="B90" s="222" t="s">
        <v>358</v>
      </c>
      <c r="C90" s="222" t="s">
        <v>376</v>
      </c>
      <c r="D90" s="222" t="s">
        <v>1339</v>
      </c>
      <c r="I90" s="308">
        <v>7.8</v>
      </c>
      <c r="J90" s="208" t="s">
        <v>1336</v>
      </c>
      <c r="K90" s="202" t="s">
        <v>937</v>
      </c>
      <c r="L90" s="202" t="s">
        <v>667</v>
      </c>
      <c r="M90" s="229" t="s">
        <v>1323</v>
      </c>
      <c r="N90" s="207" t="s">
        <v>575</v>
      </c>
      <c r="O90" s="202" t="s">
        <v>570</v>
      </c>
      <c r="P90" s="208"/>
      <c r="Q90" s="207"/>
      <c r="R90" s="203"/>
      <c r="T90" s="203"/>
      <c r="U90" s="206" cm="1">
        <f t="array" ref="U90">_xlfn.IFS(L90="Full",1,L90="Partial",0.5,L90="No alignment",0,L90="N/A",0)</f>
        <v>1</v>
      </c>
    </row>
    <row r="91" spans="1:21" s="202" customFormat="1" ht="19.5" customHeight="1">
      <c r="A91" s="221" t="s">
        <v>1334</v>
      </c>
      <c r="B91" s="222" t="s">
        <v>358</v>
      </c>
      <c r="C91" s="222" t="s">
        <v>378</v>
      </c>
      <c r="D91" s="222" t="s">
        <v>1340</v>
      </c>
      <c r="I91" s="308">
        <v>7.8</v>
      </c>
      <c r="J91" s="208" t="s">
        <v>1336</v>
      </c>
      <c r="K91" s="202" t="s">
        <v>937</v>
      </c>
      <c r="L91" s="202" t="s">
        <v>667</v>
      </c>
      <c r="M91" s="229">
        <v>0</v>
      </c>
      <c r="N91" s="207" t="s">
        <v>575</v>
      </c>
      <c r="O91" s="202" t="s">
        <v>570</v>
      </c>
      <c r="P91" s="208"/>
      <c r="Q91" s="207"/>
      <c r="R91" s="203"/>
      <c r="T91" s="203"/>
      <c r="U91" s="206" cm="1">
        <f t="array" ref="U91">_xlfn.IFS(L91="Full",1,L91="Partial",0.5,L91="No alignment",0,L91="N/A",0)</f>
        <v>1</v>
      </c>
    </row>
    <row r="92" spans="1:21" s="202" customFormat="1" ht="19.5" customHeight="1">
      <c r="A92" s="221" t="s">
        <v>1334</v>
      </c>
      <c r="B92" s="222" t="s">
        <v>358</v>
      </c>
      <c r="C92" s="222" t="s">
        <v>382</v>
      </c>
      <c r="D92" s="222" t="s">
        <v>1341</v>
      </c>
      <c r="I92" s="308">
        <v>7.8</v>
      </c>
      <c r="J92" s="208" t="s">
        <v>1336</v>
      </c>
      <c r="K92" s="202" t="s">
        <v>937</v>
      </c>
      <c r="L92" s="202" t="s">
        <v>667</v>
      </c>
      <c r="M92" s="229" t="s">
        <v>1327</v>
      </c>
      <c r="N92" s="207" t="s">
        <v>575</v>
      </c>
      <c r="O92" s="202" t="s">
        <v>570</v>
      </c>
      <c r="P92" s="208"/>
      <c r="Q92" s="207"/>
      <c r="R92" s="203"/>
      <c r="T92" s="203"/>
      <c r="U92" s="206" cm="1">
        <f t="array" ref="U92">_xlfn.IFS(L92="Full",1,L92="Partial",0.5,L92="No alignment",0,L92="N/A",0)</f>
        <v>1</v>
      </c>
    </row>
    <row r="93" spans="1:21" s="202" customFormat="1" ht="19.5" customHeight="1">
      <c r="A93" s="221" t="s">
        <v>1334</v>
      </c>
      <c r="B93" s="222" t="s">
        <v>358</v>
      </c>
      <c r="C93" s="222" t="s">
        <v>740</v>
      </c>
      <c r="D93" s="222" t="s">
        <v>1297</v>
      </c>
      <c r="I93" s="308">
        <v>7.8</v>
      </c>
      <c r="J93" s="208" t="s">
        <v>1342</v>
      </c>
      <c r="K93" s="202" t="s">
        <v>937</v>
      </c>
      <c r="L93" s="202" t="s">
        <v>667</v>
      </c>
      <c r="M93" s="229"/>
      <c r="N93" s="207" t="s">
        <v>575</v>
      </c>
      <c r="O93" s="202" t="s">
        <v>570</v>
      </c>
      <c r="P93" s="208"/>
      <c r="Q93" s="207"/>
      <c r="R93" s="203"/>
      <c r="T93" s="203"/>
      <c r="U93" s="206" cm="1">
        <f t="array" ref="U93">_xlfn.IFS(L93="Full",1,L93="Partial",0.5,L93="No alignment",0,L93="N/A",0)</f>
        <v>1</v>
      </c>
    </row>
    <row r="94" spans="1:21" s="202" customFormat="1" ht="19.5" customHeight="1">
      <c r="A94" s="221" t="s">
        <v>1334</v>
      </c>
      <c r="B94" s="222" t="s">
        <v>362</v>
      </c>
      <c r="C94" s="222"/>
      <c r="D94" s="222" t="s">
        <v>1343</v>
      </c>
      <c r="I94" s="308">
        <v>7.8</v>
      </c>
      <c r="J94" s="208" t="s">
        <v>1336</v>
      </c>
      <c r="K94" s="202" t="s">
        <v>937</v>
      </c>
      <c r="L94" s="202" t="s">
        <v>667</v>
      </c>
      <c r="M94" s="229"/>
      <c r="N94" s="207" t="s">
        <v>575</v>
      </c>
      <c r="O94" s="202" t="s">
        <v>570</v>
      </c>
      <c r="P94" s="208"/>
      <c r="Q94" s="207"/>
      <c r="R94" s="203"/>
      <c r="T94" s="203"/>
      <c r="U94" s="206" cm="1">
        <f t="array" ref="U94">_xlfn.IFS(L94="Full",1,L94="Partial",0.5,L94="No alignment",0,L94="N/A",0)</f>
        <v>1</v>
      </c>
    </row>
    <row r="95" spans="1:21" s="202" customFormat="1" ht="19.5" customHeight="1">
      <c r="A95" s="221" t="s">
        <v>1334</v>
      </c>
      <c r="B95" s="222" t="s">
        <v>364</v>
      </c>
      <c r="C95" s="222"/>
      <c r="D95" s="222" t="s">
        <v>1344</v>
      </c>
      <c r="I95" s="308" t="s">
        <v>1304</v>
      </c>
      <c r="J95" s="208" t="s">
        <v>1305</v>
      </c>
      <c r="K95" s="202" t="s">
        <v>1306</v>
      </c>
      <c r="L95" s="202" t="s">
        <v>629</v>
      </c>
      <c r="M95" s="229" t="s">
        <v>1345</v>
      </c>
      <c r="N95" s="207" t="s">
        <v>575</v>
      </c>
      <c r="O95" s="202" t="s">
        <v>570</v>
      </c>
      <c r="P95" s="208"/>
      <c r="Q95" s="207"/>
      <c r="R95" s="203"/>
      <c r="T95" s="203"/>
      <c r="U95" s="206" cm="1">
        <f t="array" ref="U95">_xlfn.IFS(L95="Full",1,L95="Partial",0.5,L95="No alignment",0,L95="N/A",0)</f>
        <v>0.5</v>
      </c>
    </row>
    <row r="96" spans="1:21" s="202" customFormat="1" ht="19.5" customHeight="1">
      <c r="A96" s="221" t="s">
        <v>1334</v>
      </c>
      <c r="B96" s="222" t="s">
        <v>405</v>
      </c>
      <c r="C96" s="222"/>
      <c r="D96" s="222" t="s">
        <v>1307</v>
      </c>
      <c r="I96" s="308">
        <v>7.5</v>
      </c>
      <c r="J96" s="208" t="s">
        <v>1308</v>
      </c>
      <c r="K96" s="202" t="s">
        <v>884</v>
      </c>
      <c r="L96" s="202" t="s">
        <v>667</v>
      </c>
      <c r="M96" s="229"/>
      <c r="N96" s="207" t="s">
        <v>575</v>
      </c>
      <c r="O96" s="202" t="s">
        <v>570</v>
      </c>
      <c r="P96" s="208"/>
      <c r="Q96" s="207"/>
      <c r="R96" s="203"/>
      <c r="T96" s="203"/>
      <c r="U96" s="206" cm="1">
        <f t="array" ref="U96">_xlfn.IFS(L96="Full",1,L96="Partial",0.5,L96="No alignment",0,L96="N/A",0)</f>
        <v>1</v>
      </c>
    </row>
    <row r="97" spans="1:21" s="202" customFormat="1" ht="19.5" customHeight="1">
      <c r="A97" s="221" t="s">
        <v>1334</v>
      </c>
      <c r="B97" s="222" t="s">
        <v>405</v>
      </c>
      <c r="C97" s="222" t="s">
        <v>374</v>
      </c>
      <c r="D97" s="222" t="s">
        <v>834</v>
      </c>
      <c r="I97" s="308">
        <v>7.5</v>
      </c>
      <c r="J97" s="208" t="s">
        <v>1309</v>
      </c>
      <c r="K97" s="202" t="s">
        <v>884</v>
      </c>
      <c r="L97" s="202" t="s">
        <v>667</v>
      </c>
      <c r="M97" s="229"/>
      <c r="N97" s="207" t="s">
        <v>575</v>
      </c>
      <c r="O97" s="202" t="s">
        <v>570</v>
      </c>
      <c r="P97" s="208"/>
      <c r="Q97" s="207"/>
      <c r="R97" s="203"/>
      <c r="T97" s="203"/>
      <c r="U97" s="206" cm="1">
        <f t="array" ref="U97">_xlfn.IFS(L97="Full",1,L97="Partial",0.5,L97="No alignment",0,L97="N/A",0)</f>
        <v>1</v>
      </c>
    </row>
    <row r="98" spans="1:21" s="202" customFormat="1" ht="19.5" customHeight="1">
      <c r="A98" s="221" t="s">
        <v>1334</v>
      </c>
      <c r="B98" s="222" t="s">
        <v>405</v>
      </c>
      <c r="C98" s="222" t="s">
        <v>376</v>
      </c>
      <c r="D98" s="222" t="s">
        <v>1266</v>
      </c>
      <c r="I98" s="308">
        <v>7.5</v>
      </c>
      <c r="J98" s="208" t="s">
        <v>1310</v>
      </c>
      <c r="K98" s="202" t="s">
        <v>884</v>
      </c>
      <c r="L98" s="202" t="s">
        <v>667</v>
      </c>
      <c r="M98" s="229"/>
      <c r="N98" s="207" t="s">
        <v>575</v>
      </c>
      <c r="O98" s="202" t="s">
        <v>570</v>
      </c>
      <c r="P98" s="208"/>
      <c r="Q98" s="207"/>
      <c r="R98" s="203"/>
      <c r="T98" s="203"/>
      <c r="U98" s="206" cm="1">
        <f t="array" ref="U98">_xlfn.IFS(L98="Full",1,L98="Partial",0.5,L98="No alignment",0,L98="N/A",0)</f>
        <v>1</v>
      </c>
    </row>
    <row r="99" spans="1:21" s="202" customFormat="1" ht="19.5" customHeight="1">
      <c r="A99" s="221" t="s">
        <v>1334</v>
      </c>
      <c r="B99" s="222" t="s">
        <v>405</v>
      </c>
      <c r="C99" s="222" t="s">
        <v>378</v>
      </c>
      <c r="D99" s="222" t="s">
        <v>841</v>
      </c>
      <c r="I99" s="308" t="s">
        <v>1311</v>
      </c>
      <c r="J99" s="208" t="s">
        <v>1312</v>
      </c>
      <c r="K99" s="202" t="s">
        <v>1313</v>
      </c>
      <c r="L99" s="202" t="s">
        <v>667</v>
      </c>
      <c r="M99" s="229"/>
      <c r="N99" s="207" t="s">
        <v>575</v>
      </c>
      <c r="O99" s="202" t="s">
        <v>570</v>
      </c>
      <c r="P99" s="208"/>
      <c r="Q99" s="207"/>
      <c r="R99" s="203"/>
      <c r="T99" s="203"/>
      <c r="U99" s="206" cm="1">
        <f t="array" ref="U99">_xlfn.IFS(L99="Full",1,L99="Partial",0.5,L99="No alignment",0,L99="N/A",0)</f>
        <v>1</v>
      </c>
    </row>
    <row r="100" spans="1:21" s="202" customFormat="1" ht="19.5" customHeight="1">
      <c r="A100" s="221" t="s">
        <v>1334</v>
      </c>
      <c r="B100" s="222" t="s">
        <v>405</v>
      </c>
      <c r="C100" s="222" t="s">
        <v>382</v>
      </c>
      <c r="D100" s="222" t="s">
        <v>1333</v>
      </c>
      <c r="I100" s="308" t="s">
        <v>960</v>
      </c>
      <c r="J100" s="208" t="s">
        <v>1346</v>
      </c>
      <c r="K100" s="202" t="s">
        <v>961</v>
      </c>
      <c r="L100" s="202" t="s">
        <v>629</v>
      </c>
      <c r="M100" s="229" t="s">
        <v>1315</v>
      </c>
      <c r="N100" s="207" t="s">
        <v>575</v>
      </c>
      <c r="O100" s="202" t="s">
        <v>570</v>
      </c>
      <c r="P100" s="208"/>
      <c r="Q100" s="207"/>
      <c r="R100" s="203"/>
      <c r="T100" s="203"/>
      <c r="U100" s="206" cm="1">
        <f t="array" ref="U100">_xlfn.IFS(L100="Full",1,L100="Partial",0.5,L100="No alignment",0,L100="N/A",0)</f>
        <v>0.5</v>
      </c>
    </row>
    <row r="101" spans="1:21" s="202" customFormat="1" ht="19.5" customHeight="1">
      <c r="A101" s="223" t="s">
        <v>1334</v>
      </c>
      <c r="B101" s="224" t="s">
        <v>408</v>
      </c>
      <c r="C101" s="224"/>
      <c r="D101" s="224" t="s">
        <v>1347</v>
      </c>
      <c r="E101" s="210"/>
      <c r="F101" s="210"/>
      <c r="G101" s="210"/>
      <c r="H101" s="210"/>
      <c r="I101" s="308">
        <v>7.8</v>
      </c>
      <c r="J101" s="208" t="s">
        <v>1348</v>
      </c>
      <c r="K101" s="202" t="s">
        <v>937</v>
      </c>
      <c r="L101" s="210" t="s">
        <v>667</v>
      </c>
      <c r="M101" s="231"/>
      <c r="N101" s="207" t="s">
        <v>575</v>
      </c>
      <c r="O101" s="202" t="s">
        <v>570</v>
      </c>
      <c r="P101" s="217"/>
      <c r="Q101" s="209"/>
      <c r="R101" s="211"/>
      <c r="S101" s="210"/>
      <c r="T101" s="211"/>
      <c r="U101" s="206" cm="1">
        <f t="array" ref="U101">_xlfn.IFS(L101="Full",1,L101="Partial",0.5,L101="No alignment",0,L101="N/A",0)</f>
        <v>1</v>
      </c>
    </row>
    <row r="102" spans="1:21" s="201" customFormat="1" ht="19.5" customHeight="1">
      <c r="A102" s="225" t="s">
        <v>583</v>
      </c>
      <c r="B102" s="226"/>
      <c r="C102" s="226"/>
      <c r="D102" s="226" t="s">
        <v>656</v>
      </c>
      <c r="E102" s="213"/>
      <c r="F102" s="213"/>
      <c r="G102" s="213"/>
      <c r="H102" s="213"/>
      <c r="I102" s="305" t="s">
        <v>571</v>
      </c>
      <c r="J102" s="204" t="s">
        <v>571</v>
      </c>
      <c r="K102" s="204" t="s">
        <v>571</v>
      </c>
      <c r="L102" s="204" t="s">
        <v>572</v>
      </c>
      <c r="M102" s="230" t="s">
        <v>1145</v>
      </c>
      <c r="N102" s="205" t="s">
        <v>572</v>
      </c>
      <c r="O102" s="204" t="s">
        <v>570</v>
      </c>
      <c r="P102" s="216"/>
      <c r="Q102" s="212"/>
      <c r="R102" s="214"/>
      <c r="S102" s="213"/>
      <c r="T102" s="214"/>
      <c r="U102" s="206" cm="1">
        <f t="array" ref="U102">_xlfn.IFS(L102="Full",1,L102="Partial",0.5,L102="No alignment",0,L102="N/A",0)</f>
        <v>0</v>
      </c>
    </row>
    <row r="103" spans="1:21" s="202" customFormat="1" ht="24">
      <c r="A103" s="221" t="s">
        <v>1349</v>
      </c>
      <c r="B103" s="222" t="s">
        <v>358</v>
      </c>
      <c r="C103" s="222"/>
      <c r="D103" s="222" t="s">
        <v>1350</v>
      </c>
      <c r="I103" s="308">
        <v>7.45</v>
      </c>
      <c r="J103" s="208" t="s">
        <v>1351</v>
      </c>
      <c r="K103" s="202" t="s">
        <v>973</v>
      </c>
      <c r="L103" s="202" t="s">
        <v>667</v>
      </c>
      <c r="M103" s="229" t="s">
        <v>1352</v>
      </c>
      <c r="N103" s="207" t="s">
        <v>585</v>
      </c>
      <c r="O103" s="202" t="s">
        <v>570</v>
      </c>
      <c r="P103" s="208"/>
      <c r="Q103" s="207"/>
      <c r="R103" s="203"/>
      <c r="T103" s="203"/>
      <c r="U103" s="206" cm="1">
        <f t="array" ref="U103">_xlfn.IFS(L103="Full",1,L103="Partial",0.5,L103="No alignment",0,L103="N/A",0)</f>
        <v>1</v>
      </c>
    </row>
    <row r="104" spans="1:21" s="202" customFormat="1" ht="19.5" customHeight="1">
      <c r="A104" s="223" t="s">
        <v>1349</v>
      </c>
      <c r="B104" s="224" t="s">
        <v>362</v>
      </c>
      <c r="C104" s="224"/>
      <c r="D104" s="224" t="s">
        <v>1353</v>
      </c>
      <c r="E104" s="210"/>
      <c r="F104" s="210"/>
      <c r="G104" s="210"/>
      <c r="H104" s="210"/>
      <c r="I104" s="233">
        <v>7.45</v>
      </c>
      <c r="J104" s="210" t="s">
        <v>572</v>
      </c>
      <c r="K104" s="210" t="s">
        <v>973</v>
      </c>
      <c r="L104" s="210" t="s">
        <v>629</v>
      </c>
      <c r="M104" s="231" t="s">
        <v>1354</v>
      </c>
      <c r="N104" s="209" t="s">
        <v>585</v>
      </c>
      <c r="O104" s="210" t="s">
        <v>570</v>
      </c>
      <c r="P104" s="217"/>
      <c r="Q104" s="209"/>
      <c r="R104" s="211"/>
      <c r="S104" s="210"/>
      <c r="T104" s="211"/>
      <c r="U104" s="206" cm="1">
        <f t="array" ref="U104">_xlfn.IFS(L104="Full",1,L104="Partial",0.5,L104="No alignment",0,L104="N/A",0)</f>
        <v>0.5</v>
      </c>
    </row>
    <row r="105" spans="1:21" s="202" customFormat="1" ht="19.5" customHeight="1">
      <c r="A105" s="225" t="s">
        <v>586</v>
      </c>
      <c r="B105" s="227"/>
      <c r="C105" s="227"/>
      <c r="D105" s="226" t="s">
        <v>656</v>
      </c>
      <c r="E105" s="204"/>
      <c r="F105" s="204"/>
      <c r="G105" s="204"/>
      <c r="H105" s="204"/>
      <c r="I105" s="305" t="s">
        <v>571</v>
      </c>
      <c r="J105" s="204" t="s">
        <v>571</v>
      </c>
      <c r="K105" s="204" t="s">
        <v>571</v>
      </c>
      <c r="L105" s="204" t="s">
        <v>572</v>
      </c>
      <c r="M105" s="230" t="s">
        <v>1145</v>
      </c>
      <c r="N105" s="205" t="s">
        <v>572</v>
      </c>
      <c r="O105" s="204" t="s">
        <v>570</v>
      </c>
      <c r="P105" s="216"/>
      <c r="Q105" s="205"/>
      <c r="R105" s="206"/>
      <c r="S105" s="204"/>
      <c r="T105" s="206"/>
      <c r="U105" s="206" cm="1">
        <f t="array" ref="U105">_xlfn.IFS(L105="Full",1,L105="Partial",0.5,L105="No alignment",0,L105="N/A",0)</f>
        <v>0</v>
      </c>
    </row>
    <row r="106" spans="1:21" s="202" customFormat="1" ht="19.5" customHeight="1">
      <c r="A106" s="221" t="s">
        <v>1355</v>
      </c>
      <c r="B106" s="222" t="s">
        <v>358</v>
      </c>
      <c r="C106" s="222"/>
      <c r="D106" s="222" t="s">
        <v>1356</v>
      </c>
      <c r="I106" s="315" t="s">
        <v>1357</v>
      </c>
      <c r="J106" s="208" t="s">
        <v>1358</v>
      </c>
      <c r="K106" s="202" t="s">
        <v>1359</v>
      </c>
      <c r="L106" s="202" t="s">
        <v>6</v>
      </c>
      <c r="M106" s="229" t="s">
        <v>1360</v>
      </c>
      <c r="N106" s="207" t="s">
        <v>585</v>
      </c>
      <c r="O106" s="202" t="s">
        <v>570</v>
      </c>
      <c r="P106" s="208"/>
      <c r="Q106" s="207"/>
      <c r="R106" s="203"/>
      <c r="T106" s="203"/>
      <c r="U106" s="206" cm="1">
        <f t="array" ref="U106">_xlfn.IFS(L106="Full",1,L106="Partial",0.5,L106="No alignment",0,L106="N/A",0)</f>
        <v>0</v>
      </c>
    </row>
    <row r="107" spans="1:21" s="202" customFormat="1" ht="19.5" customHeight="1">
      <c r="A107" s="221" t="s">
        <v>1355</v>
      </c>
      <c r="B107" s="222" t="s">
        <v>358</v>
      </c>
      <c r="C107" s="222" t="s">
        <v>374</v>
      </c>
      <c r="D107" s="222" t="s">
        <v>1361</v>
      </c>
      <c r="I107" s="308" t="s">
        <v>1362</v>
      </c>
      <c r="J107" s="309" t="s">
        <v>1363</v>
      </c>
      <c r="K107" s="311" t="s">
        <v>1364</v>
      </c>
      <c r="L107" s="348" t="s">
        <v>629</v>
      </c>
      <c r="M107" s="229" t="s">
        <v>1365</v>
      </c>
      <c r="N107" s="207" t="s">
        <v>585</v>
      </c>
      <c r="O107" s="202" t="s">
        <v>590</v>
      </c>
      <c r="P107" s="208" t="s">
        <v>1366</v>
      </c>
      <c r="Q107" s="207"/>
      <c r="R107" s="203"/>
      <c r="T107" s="203"/>
      <c r="U107" s="206" cm="1">
        <f t="array" ref="U107">_xlfn.IFS(L107="Full",1,L107="Partial",0.5,L107="No alignment",0,L107="N/A",0)</f>
        <v>0.5</v>
      </c>
    </row>
    <row r="108" spans="1:21" s="202" customFormat="1" ht="19.5" customHeight="1">
      <c r="A108" s="221" t="s">
        <v>1355</v>
      </c>
      <c r="B108" s="222" t="s">
        <v>358</v>
      </c>
      <c r="C108" s="222" t="s">
        <v>376</v>
      </c>
      <c r="D108" s="222" t="s">
        <v>1367</v>
      </c>
      <c r="I108" s="308" t="s">
        <v>1362</v>
      </c>
      <c r="J108" s="309" t="s">
        <v>1363</v>
      </c>
      <c r="K108" s="311" t="s">
        <v>1364</v>
      </c>
      <c r="L108" s="348" t="s">
        <v>629</v>
      </c>
      <c r="M108" s="229" t="s">
        <v>1365</v>
      </c>
      <c r="N108" s="207" t="s">
        <v>585</v>
      </c>
      <c r="O108" s="202" t="s">
        <v>590</v>
      </c>
      <c r="P108" s="208" t="s">
        <v>1366</v>
      </c>
      <c r="Q108" s="207"/>
      <c r="R108" s="203"/>
      <c r="T108" s="203"/>
      <c r="U108" s="206" cm="1">
        <f t="array" ref="U108">_xlfn.IFS(L108="Full",1,L108="Partial",0.5,L108="No alignment",0,L108="N/A",0)</f>
        <v>0.5</v>
      </c>
    </row>
    <row r="109" spans="1:21" s="202" customFormat="1" ht="19.5" customHeight="1">
      <c r="A109" s="221" t="s">
        <v>1355</v>
      </c>
      <c r="B109" s="222" t="s">
        <v>362</v>
      </c>
      <c r="C109" s="222"/>
      <c r="D109" s="222" t="s">
        <v>1368</v>
      </c>
      <c r="I109" s="308" t="s">
        <v>572</v>
      </c>
      <c r="J109" s="311" t="s">
        <v>572</v>
      </c>
      <c r="K109" s="311" t="s">
        <v>572</v>
      </c>
      <c r="L109" s="202" t="s">
        <v>6</v>
      </c>
      <c r="M109" s="229"/>
      <c r="N109" s="207" t="s">
        <v>585</v>
      </c>
      <c r="O109" s="202" t="s">
        <v>570</v>
      </c>
      <c r="P109" s="208"/>
      <c r="Q109" s="207"/>
      <c r="R109" s="203"/>
      <c r="T109" s="203"/>
      <c r="U109" s="206" cm="1">
        <f t="array" ref="U109">_xlfn.IFS(L109="Full",1,L109="Partial",0.5,L109="No alignment",0,L109="N/A",0)</f>
        <v>0</v>
      </c>
    </row>
    <row r="110" spans="1:21" s="202" customFormat="1" ht="19.5" customHeight="1">
      <c r="A110" s="221" t="s">
        <v>1355</v>
      </c>
      <c r="B110" s="222" t="s">
        <v>364</v>
      </c>
      <c r="C110" s="222"/>
      <c r="D110" s="222" t="s">
        <v>1369</v>
      </c>
      <c r="I110" s="315" t="s">
        <v>1357</v>
      </c>
      <c r="J110" s="202" t="s">
        <v>1370</v>
      </c>
      <c r="K110" s="202" t="s">
        <v>1359</v>
      </c>
      <c r="L110" s="202" t="s">
        <v>6</v>
      </c>
      <c r="M110" s="229" t="s">
        <v>1371</v>
      </c>
      <c r="N110" s="207" t="s">
        <v>585</v>
      </c>
      <c r="O110" s="202" t="s">
        <v>590</v>
      </c>
      <c r="P110" s="208" t="s">
        <v>1372</v>
      </c>
      <c r="Q110" s="207"/>
      <c r="R110" s="203"/>
      <c r="T110" s="203"/>
      <c r="U110" s="206" cm="1">
        <f t="array" ref="U110">_xlfn.IFS(L110="Full",1,L110="Partial",0.5,L110="No alignment",0,L110="N/A",0)</f>
        <v>0</v>
      </c>
    </row>
    <row r="111" spans="1:21" s="202" customFormat="1" ht="19.5" customHeight="1">
      <c r="A111" s="221" t="s">
        <v>1355</v>
      </c>
      <c r="B111" s="222" t="s">
        <v>405</v>
      </c>
      <c r="C111" s="222"/>
      <c r="D111" s="222" t="s">
        <v>1373</v>
      </c>
      <c r="I111" s="308" t="s">
        <v>572</v>
      </c>
      <c r="J111" s="311" t="s">
        <v>572</v>
      </c>
      <c r="K111" s="311" t="s">
        <v>572</v>
      </c>
      <c r="L111" s="202" t="s">
        <v>6</v>
      </c>
      <c r="M111" s="229"/>
      <c r="N111" s="207" t="s">
        <v>585</v>
      </c>
      <c r="O111" s="202" t="s">
        <v>570</v>
      </c>
      <c r="P111" s="208"/>
      <c r="Q111" s="207"/>
      <c r="R111" s="203"/>
      <c r="T111" s="203"/>
      <c r="U111" s="206" cm="1">
        <f t="array" ref="U111">_xlfn.IFS(L111="Full",1,L111="Partial",0.5,L111="No alignment",0,L111="N/A",0)</f>
        <v>0</v>
      </c>
    </row>
    <row r="112" spans="1:21" s="202" customFormat="1" ht="19.5" customHeight="1">
      <c r="A112" s="221" t="s">
        <v>1355</v>
      </c>
      <c r="B112" s="222" t="s">
        <v>408</v>
      </c>
      <c r="C112" s="222"/>
      <c r="D112" s="222" t="s">
        <v>1374</v>
      </c>
      <c r="I112" s="308" t="s">
        <v>572</v>
      </c>
      <c r="J112" s="311" t="s">
        <v>572</v>
      </c>
      <c r="K112" s="311" t="s">
        <v>572</v>
      </c>
      <c r="L112" s="202" t="s">
        <v>6</v>
      </c>
      <c r="M112" s="229"/>
      <c r="N112" s="207" t="s">
        <v>585</v>
      </c>
      <c r="O112" s="202" t="s">
        <v>570</v>
      </c>
      <c r="P112" s="208"/>
      <c r="Q112" s="207"/>
      <c r="R112" s="203"/>
      <c r="T112" s="203"/>
      <c r="U112" s="206" cm="1">
        <f t="array" ref="U112">_xlfn.IFS(L112="Full",1,L112="Partial",0.5,L112="No alignment",0,L112="N/A",0)</f>
        <v>0</v>
      </c>
    </row>
    <row r="113" spans="1:21" s="202" customFormat="1" ht="19.5" customHeight="1">
      <c r="A113" s="221" t="s">
        <v>1355</v>
      </c>
      <c r="B113" s="222" t="s">
        <v>408</v>
      </c>
      <c r="C113" s="222" t="s">
        <v>374</v>
      </c>
      <c r="D113" s="222" t="s">
        <v>1375</v>
      </c>
      <c r="I113" s="308" t="s">
        <v>572</v>
      </c>
      <c r="J113" s="311" t="s">
        <v>572</v>
      </c>
      <c r="K113" s="311" t="s">
        <v>572</v>
      </c>
      <c r="L113" s="202" t="s">
        <v>6</v>
      </c>
      <c r="M113" s="229"/>
      <c r="N113" s="207" t="s">
        <v>585</v>
      </c>
      <c r="O113" s="202" t="s">
        <v>570</v>
      </c>
      <c r="P113" s="208"/>
      <c r="Q113" s="207"/>
      <c r="R113" s="203"/>
      <c r="T113" s="203"/>
      <c r="U113" s="206" cm="1">
        <f t="array" ref="U113">_xlfn.IFS(L113="Full",1,L113="Partial",0.5,L113="No alignment",0,L113="N/A",0)</f>
        <v>0</v>
      </c>
    </row>
    <row r="114" spans="1:21" s="202" customFormat="1" ht="19.5" customHeight="1">
      <c r="A114" s="223" t="s">
        <v>1355</v>
      </c>
      <c r="B114" s="224" t="s">
        <v>408</v>
      </c>
      <c r="C114" s="224" t="s">
        <v>376</v>
      </c>
      <c r="D114" s="222" t="s">
        <v>1376</v>
      </c>
      <c r="E114" s="210"/>
      <c r="F114" s="210"/>
      <c r="G114" s="210"/>
      <c r="H114" s="210"/>
      <c r="I114" s="308" t="s">
        <v>572</v>
      </c>
      <c r="J114" s="311" t="s">
        <v>572</v>
      </c>
      <c r="K114" s="311" t="s">
        <v>572</v>
      </c>
      <c r="L114" s="210" t="s">
        <v>6</v>
      </c>
      <c r="M114" s="231"/>
      <c r="N114" s="207" t="s">
        <v>585</v>
      </c>
      <c r="O114" s="202" t="s">
        <v>570</v>
      </c>
      <c r="P114" s="217"/>
      <c r="Q114" s="209"/>
      <c r="R114" s="211"/>
      <c r="S114" s="210"/>
      <c r="T114" s="211"/>
      <c r="U114" s="206" cm="1">
        <f t="array" ref="U114">_xlfn.IFS(L114="Full",1,L114="Partial",0.5,L114="No alignment",0,L114="N/A",0)</f>
        <v>0</v>
      </c>
    </row>
    <row r="115" spans="1:21" s="202" customFormat="1" ht="19.5" customHeight="1">
      <c r="A115" s="225" t="s">
        <v>588</v>
      </c>
      <c r="B115" s="227"/>
      <c r="C115" s="227"/>
      <c r="D115" s="226" t="s">
        <v>656</v>
      </c>
      <c r="E115" s="204"/>
      <c r="F115" s="204"/>
      <c r="G115" s="204"/>
      <c r="H115" s="204"/>
      <c r="I115" s="305" t="s">
        <v>571</v>
      </c>
      <c r="J115" s="204" t="s">
        <v>571</v>
      </c>
      <c r="K115" s="204" t="s">
        <v>571</v>
      </c>
      <c r="L115" s="204" t="s">
        <v>572</v>
      </c>
      <c r="M115" s="230" t="s">
        <v>1145</v>
      </c>
      <c r="N115" s="205" t="s">
        <v>572</v>
      </c>
      <c r="O115" s="204" t="s">
        <v>570</v>
      </c>
      <c r="P115" s="216"/>
      <c r="Q115" s="205"/>
      <c r="R115" s="206"/>
      <c r="S115" s="204"/>
      <c r="T115" s="206"/>
      <c r="U115" s="206" cm="1">
        <f t="array" ref="U115">_xlfn.IFS(L115="Full",1,L115="Partial",0.5,L115="No alignment",0,L115="N/A",0)</f>
        <v>0</v>
      </c>
    </row>
    <row r="116" spans="1:21" s="202" customFormat="1" ht="19.5" customHeight="1">
      <c r="A116" s="221" t="s">
        <v>1377</v>
      </c>
      <c r="B116" s="222" t="s">
        <v>358</v>
      </c>
      <c r="C116" s="222"/>
      <c r="D116" s="222" t="s">
        <v>1378</v>
      </c>
      <c r="I116" s="308" t="s">
        <v>996</v>
      </c>
      <c r="J116" s="208" t="s">
        <v>1379</v>
      </c>
      <c r="K116" s="202" t="s">
        <v>1380</v>
      </c>
      <c r="L116" s="202" t="s">
        <v>667</v>
      </c>
      <c r="M116" s="229"/>
      <c r="N116" s="202" t="s">
        <v>575</v>
      </c>
      <c r="O116" s="202" t="s">
        <v>590</v>
      </c>
      <c r="P116" s="208" t="s">
        <v>1381</v>
      </c>
      <c r="Q116" s="207" t="s">
        <v>567</v>
      </c>
      <c r="R116" s="203"/>
      <c r="T116" s="203"/>
      <c r="U116" s="206" cm="1">
        <f t="array" ref="U116">_xlfn.IFS(L116="Full",1,L116="Partial",0.5,L116="No alignment",0,L116="N/A",0)</f>
        <v>1</v>
      </c>
    </row>
    <row r="117" spans="1:21" s="202" customFormat="1" ht="19.5" customHeight="1">
      <c r="A117" s="221" t="s">
        <v>1377</v>
      </c>
      <c r="B117" s="222" t="s">
        <v>362</v>
      </c>
      <c r="C117" s="232"/>
      <c r="D117" s="222" t="s">
        <v>1382</v>
      </c>
      <c r="I117" s="308" t="s">
        <v>571</v>
      </c>
      <c r="J117" s="202" t="s">
        <v>571</v>
      </c>
      <c r="K117" s="202" t="s">
        <v>571</v>
      </c>
      <c r="L117" s="202" t="s">
        <v>572</v>
      </c>
      <c r="M117" s="229" t="s">
        <v>1145</v>
      </c>
      <c r="N117" s="207" t="s">
        <v>575</v>
      </c>
      <c r="O117" s="202" t="s">
        <v>570</v>
      </c>
      <c r="P117" s="208"/>
      <c r="Q117" s="207"/>
      <c r="R117" s="203"/>
      <c r="T117" s="203"/>
      <c r="U117" s="206" cm="1">
        <f t="array" ref="U117">_xlfn.IFS(L117="Full",1,L117="Partial",0.5,L117="No alignment",0,L117="N/A",0)</f>
        <v>0</v>
      </c>
    </row>
    <row r="118" spans="1:21" s="202" customFormat="1" ht="19.5" customHeight="1">
      <c r="A118" s="221" t="s">
        <v>1377</v>
      </c>
      <c r="B118" s="222" t="s">
        <v>362</v>
      </c>
      <c r="C118" s="222" t="s">
        <v>374</v>
      </c>
      <c r="D118" s="222" t="s">
        <v>1383</v>
      </c>
      <c r="I118" s="308" t="s">
        <v>996</v>
      </c>
      <c r="J118" s="202" t="s">
        <v>1384</v>
      </c>
      <c r="K118" s="202" t="s">
        <v>1380</v>
      </c>
      <c r="L118" s="202" t="s">
        <v>667</v>
      </c>
      <c r="M118" s="229"/>
      <c r="N118" s="207" t="s">
        <v>575</v>
      </c>
      <c r="O118" s="202" t="s">
        <v>570</v>
      </c>
      <c r="P118" s="208"/>
      <c r="Q118" s="207"/>
      <c r="R118" s="203"/>
      <c r="T118" s="203"/>
      <c r="U118" s="206" cm="1">
        <f t="array" ref="U118">_xlfn.IFS(L118="Full",1,L118="Partial",0.5,L118="No alignment",0,L118="N/A",0)</f>
        <v>1</v>
      </c>
    </row>
    <row r="119" spans="1:21" s="202" customFormat="1" ht="19.5" customHeight="1">
      <c r="A119" s="221" t="s">
        <v>1377</v>
      </c>
      <c r="B119" s="222" t="s">
        <v>362</v>
      </c>
      <c r="C119" s="222" t="s">
        <v>376</v>
      </c>
      <c r="D119" s="222" t="s">
        <v>1385</v>
      </c>
      <c r="I119" s="308" t="s">
        <v>996</v>
      </c>
      <c r="J119" s="202" t="s">
        <v>1386</v>
      </c>
      <c r="K119" s="202" t="s">
        <v>1380</v>
      </c>
      <c r="L119" s="202" t="s">
        <v>667</v>
      </c>
      <c r="M119" s="229"/>
      <c r="N119" s="207" t="s">
        <v>575</v>
      </c>
      <c r="O119" s="202" t="s">
        <v>570</v>
      </c>
      <c r="P119" s="208"/>
      <c r="Q119" s="207"/>
      <c r="R119" s="203"/>
      <c r="T119" s="203"/>
      <c r="U119" s="206" cm="1">
        <f t="array" ref="U119">_xlfn.IFS(L119="Full",1,L119="Partial",0.5,L119="No alignment",0,L119="N/A",0)</f>
        <v>1</v>
      </c>
    </row>
    <row r="120" spans="1:21" s="202" customFormat="1" ht="19.5" customHeight="1">
      <c r="A120" s="221" t="s">
        <v>1377</v>
      </c>
      <c r="B120" s="222" t="s">
        <v>362</v>
      </c>
      <c r="C120" s="222" t="s">
        <v>378</v>
      </c>
      <c r="D120" s="222" t="s">
        <v>1387</v>
      </c>
      <c r="I120" s="308" t="s">
        <v>996</v>
      </c>
      <c r="J120" s="208" t="s">
        <v>1388</v>
      </c>
      <c r="K120" s="202" t="s">
        <v>1380</v>
      </c>
      <c r="L120" s="202" t="s">
        <v>667</v>
      </c>
      <c r="M120" s="229"/>
      <c r="N120" s="202" t="s">
        <v>575</v>
      </c>
      <c r="O120" s="202" t="s">
        <v>570</v>
      </c>
      <c r="P120" s="208"/>
      <c r="Q120" s="207"/>
      <c r="R120" s="203"/>
      <c r="T120" s="203"/>
      <c r="U120" s="206" cm="1">
        <f t="array" ref="U120">_xlfn.IFS(L120="Full",1,L120="Partial",0.5,L120="No alignment",0,L120="N/A",0)</f>
        <v>1</v>
      </c>
    </row>
    <row r="121" spans="1:21" s="202" customFormat="1" ht="19.5" customHeight="1">
      <c r="A121" s="221" t="s">
        <v>1355</v>
      </c>
      <c r="B121" s="222" t="s">
        <v>364</v>
      </c>
      <c r="C121" s="232"/>
      <c r="D121" s="222" t="s">
        <v>1389</v>
      </c>
      <c r="I121" s="308" t="s">
        <v>571</v>
      </c>
      <c r="J121" s="202" t="s">
        <v>571</v>
      </c>
      <c r="K121" s="202" t="s">
        <v>571</v>
      </c>
      <c r="L121" s="202" t="s">
        <v>572</v>
      </c>
      <c r="M121" s="229" t="s">
        <v>1145</v>
      </c>
      <c r="N121" s="207" t="s">
        <v>575</v>
      </c>
      <c r="O121" s="202" t="s">
        <v>570</v>
      </c>
      <c r="P121" s="208"/>
      <c r="Q121" s="207"/>
      <c r="R121" s="203"/>
      <c r="T121" s="203"/>
      <c r="U121" s="206" cm="1">
        <f t="array" ref="U121">_xlfn.IFS(L121="Full",1,L121="Partial",0.5,L121="No alignment",0,L121="N/A",0)</f>
        <v>0</v>
      </c>
    </row>
    <row r="122" spans="1:21" s="202" customFormat="1" ht="19.5" customHeight="1">
      <c r="A122" s="221" t="s">
        <v>1377</v>
      </c>
      <c r="B122" s="222" t="s">
        <v>364</v>
      </c>
      <c r="C122" s="222" t="s">
        <v>374</v>
      </c>
      <c r="D122" s="222" t="s">
        <v>1016</v>
      </c>
      <c r="I122" s="308" t="s">
        <v>996</v>
      </c>
      <c r="J122" s="202" t="s">
        <v>1390</v>
      </c>
      <c r="K122" s="202" t="s">
        <v>1380</v>
      </c>
      <c r="L122" s="202" t="s">
        <v>667</v>
      </c>
      <c r="M122" s="229"/>
      <c r="N122" s="207" t="s">
        <v>575</v>
      </c>
      <c r="O122" s="202" t="s">
        <v>570</v>
      </c>
      <c r="P122" s="208"/>
      <c r="Q122" s="207"/>
      <c r="R122" s="203"/>
      <c r="T122" s="203"/>
      <c r="U122" s="206" cm="1">
        <f t="array" ref="U122">_xlfn.IFS(L122="Full",1,L122="Partial",0.5,L122="No alignment",0,L122="N/A",0)</f>
        <v>1</v>
      </c>
    </row>
    <row r="123" spans="1:21" s="202" customFormat="1" ht="19.5" customHeight="1">
      <c r="A123" s="221" t="s">
        <v>1377</v>
      </c>
      <c r="B123" s="222" t="s">
        <v>364</v>
      </c>
      <c r="C123" s="222" t="s">
        <v>376</v>
      </c>
      <c r="D123" s="222" t="s">
        <v>1019</v>
      </c>
      <c r="I123" s="308" t="s">
        <v>572</v>
      </c>
      <c r="J123" s="202" t="s">
        <v>572</v>
      </c>
      <c r="K123" s="202" t="s">
        <v>572</v>
      </c>
      <c r="L123" s="202" t="s">
        <v>6</v>
      </c>
      <c r="M123" s="229"/>
      <c r="N123" s="207" t="s">
        <v>575</v>
      </c>
      <c r="O123" s="202" t="s">
        <v>570</v>
      </c>
      <c r="P123" s="208"/>
      <c r="Q123" s="207"/>
      <c r="R123" s="203"/>
      <c r="T123" s="203"/>
      <c r="U123" s="206" cm="1">
        <f t="array" ref="U123">_xlfn.IFS(L123="Full",1,L123="Partial",0.5,L123="No alignment",0,L123="N/A",0)</f>
        <v>0</v>
      </c>
    </row>
    <row r="124" spans="1:21" s="202" customFormat="1" ht="19.5" customHeight="1">
      <c r="A124" s="221" t="s">
        <v>1377</v>
      </c>
      <c r="B124" s="222" t="s">
        <v>364</v>
      </c>
      <c r="C124" s="222" t="s">
        <v>378</v>
      </c>
      <c r="D124" s="222" t="s">
        <v>1023</v>
      </c>
      <c r="I124" s="308" t="s">
        <v>996</v>
      </c>
      <c r="J124" s="202" t="s">
        <v>1391</v>
      </c>
      <c r="K124" s="202" t="s">
        <v>1380</v>
      </c>
      <c r="L124" s="202" t="s">
        <v>667</v>
      </c>
      <c r="M124" s="229"/>
      <c r="N124" s="207" t="s">
        <v>575</v>
      </c>
      <c r="O124" s="202" t="s">
        <v>570</v>
      </c>
      <c r="P124" s="208"/>
      <c r="Q124" s="207"/>
      <c r="R124" s="203"/>
      <c r="T124" s="203"/>
      <c r="U124" s="206" cm="1">
        <f t="array" ref="U124">_xlfn.IFS(L124="Full",1,L124="Partial",0.5,L124="No alignment",0,L124="N/A",0)</f>
        <v>1</v>
      </c>
    </row>
    <row r="125" spans="1:21" s="202" customFormat="1" ht="19.5" customHeight="1">
      <c r="A125" s="221" t="s">
        <v>1377</v>
      </c>
      <c r="B125" s="222" t="s">
        <v>364</v>
      </c>
      <c r="C125" s="222" t="s">
        <v>382</v>
      </c>
      <c r="D125" s="222" t="s">
        <v>1026</v>
      </c>
      <c r="I125" s="308" t="s">
        <v>996</v>
      </c>
      <c r="J125" s="202" t="s">
        <v>1392</v>
      </c>
      <c r="K125" s="202" t="s">
        <v>1380</v>
      </c>
      <c r="L125" s="202" t="s">
        <v>667</v>
      </c>
      <c r="M125" s="229"/>
      <c r="N125" s="207" t="s">
        <v>575</v>
      </c>
      <c r="O125" s="202" t="s">
        <v>570</v>
      </c>
      <c r="P125" s="208"/>
      <c r="Q125" s="207"/>
      <c r="R125" s="203"/>
      <c r="T125" s="203"/>
      <c r="U125" s="206" cm="1">
        <f t="array" ref="U125">_xlfn.IFS(L125="Full",1,L125="Partial",0.5,L125="No alignment",0,L125="N/A",0)</f>
        <v>1</v>
      </c>
    </row>
    <row r="126" spans="1:21" s="202" customFormat="1" ht="19.5" customHeight="1">
      <c r="A126" s="221" t="s">
        <v>1377</v>
      </c>
      <c r="B126" s="222" t="s">
        <v>364</v>
      </c>
      <c r="C126" s="222" t="s">
        <v>740</v>
      </c>
      <c r="D126" s="222" t="s">
        <v>1029</v>
      </c>
      <c r="I126" s="308" t="s">
        <v>572</v>
      </c>
      <c r="J126" s="202" t="s">
        <v>572</v>
      </c>
      <c r="K126" s="202" t="s">
        <v>572</v>
      </c>
      <c r="L126" s="202" t="s">
        <v>6</v>
      </c>
      <c r="M126" s="229"/>
      <c r="N126" s="207" t="s">
        <v>575</v>
      </c>
      <c r="O126" s="202" t="s">
        <v>570</v>
      </c>
      <c r="P126" s="208"/>
      <c r="Q126" s="207"/>
      <c r="R126" s="203"/>
      <c r="T126" s="203"/>
      <c r="U126" s="206" cm="1">
        <f t="array" ref="U126">_xlfn.IFS(L126="Full",1,L126="Partial",0.5,L126="No alignment",0,L126="N/A",0)</f>
        <v>0</v>
      </c>
    </row>
    <row r="127" spans="1:21" s="202" customFormat="1" ht="19.5" customHeight="1">
      <c r="A127" s="221" t="s">
        <v>1377</v>
      </c>
      <c r="B127" s="222" t="s">
        <v>364</v>
      </c>
      <c r="C127" s="222" t="s">
        <v>746</v>
      </c>
      <c r="D127" s="222" t="s">
        <v>1032</v>
      </c>
      <c r="I127" s="308" t="s">
        <v>572</v>
      </c>
      <c r="J127" s="202" t="s">
        <v>572</v>
      </c>
      <c r="K127" s="202" t="s">
        <v>572</v>
      </c>
      <c r="L127" s="202" t="s">
        <v>6</v>
      </c>
      <c r="M127" s="229"/>
      <c r="N127" s="207" t="s">
        <v>575</v>
      </c>
      <c r="O127" s="202" t="s">
        <v>570</v>
      </c>
      <c r="P127" s="208"/>
      <c r="Q127" s="207"/>
      <c r="R127" s="203"/>
      <c r="T127" s="203"/>
      <c r="U127" s="206" cm="1">
        <f t="array" ref="U127">_xlfn.IFS(L127="Full",1,L127="Partial",0.5,L127="No alignment",0,L127="N/A",0)</f>
        <v>0</v>
      </c>
    </row>
    <row r="128" spans="1:21" s="202" customFormat="1" ht="19.5" customHeight="1">
      <c r="A128" s="221" t="s">
        <v>1377</v>
      </c>
      <c r="B128" s="222" t="s">
        <v>364</v>
      </c>
      <c r="C128" s="222" t="s">
        <v>1033</v>
      </c>
      <c r="D128" s="222" t="s">
        <v>1035</v>
      </c>
      <c r="I128" s="308" t="s">
        <v>572</v>
      </c>
      <c r="J128" s="202" t="s">
        <v>572</v>
      </c>
      <c r="K128" s="202" t="s">
        <v>572</v>
      </c>
      <c r="L128" s="202" t="s">
        <v>6</v>
      </c>
      <c r="M128" s="229"/>
      <c r="N128" s="207" t="s">
        <v>575</v>
      </c>
      <c r="O128" s="202" t="s">
        <v>570</v>
      </c>
      <c r="P128" s="208"/>
      <c r="Q128" s="207"/>
      <c r="R128" s="203"/>
      <c r="T128" s="203"/>
      <c r="U128" s="206" cm="1">
        <f t="array" ref="U128">_xlfn.IFS(L128="Full",1,L128="Partial",0.5,L128="No alignment",0,L128="N/A",0)</f>
        <v>0</v>
      </c>
    </row>
    <row r="129" spans="1:21" s="202" customFormat="1" ht="19.5" customHeight="1">
      <c r="A129" s="221" t="s">
        <v>1377</v>
      </c>
      <c r="B129" s="222" t="s">
        <v>364</v>
      </c>
      <c r="C129" s="222" t="s">
        <v>1040</v>
      </c>
      <c r="D129" s="222" t="s">
        <v>1042</v>
      </c>
      <c r="I129" s="308" t="s">
        <v>996</v>
      </c>
      <c r="J129" s="202" t="s">
        <v>1393</v>
      </c>
      <c r="K129" s="202" t="s">
        <v>1380</v>
      </c>
      <c r="L129" s="202" t="s">
        <v>629</v>
      </c>
      <c r="M129" s="229"/>
      <c r="N129" s="207" t="s">
        <v>575</v>
      </c>
      <c r="O129" s="202" t="s">
        <v>570</v>
      </c>
      <c r="P129" s="208"/>
      <c r="Q129" s="207"/>
      <c r="R129" s="203"/>
      <c r="T129" s="203"/>
      <c r="U129" s="206" cm="1">
        <f t="array" ref="U129">_xlfn.IFS(L129="Full",1,L129="Partial",0.5,L129="No alignment",0,L129="N/A",0)</f>
        <v>0.5</v>
      </c>
    </row>
    <row r="130" spans="1:21" s="202" customFormat="1" ht="19.5" customHeight="1">
      <c r="A130" s="221" t="s">
        <v>1377</v>
      </c>
      <c r="B130" s="222" t="s">
        <v>405</v>
      </c>
      <c r="C130" s="222"/>
      <c r="D130" s="222" t="s">
        <v>1394</v>
      </c>
      <c r="I130" s="308" t="s">
        <v>996</v>
      </c>
      <c r="J130" s="202" t="s">
        <v>1395</v>
      </c>
      <c r="K130" s="202" t="s">
        <v>1380</v>
      </c>
      <c r="L130" s="202" t="s">
        <v>667</v>
      </c>
      <c r="M130" s="229"/>
      <c r="N130" s="207" t="s">
        <v>575</v>
      </c>
      <c r="O130" s="202" t="s">
        <v>570</v>
      </c>
      <c r="P130" s="208"/>
      <c r="Q130" s="207"/>
      <c r="R130" s="203"/>
      <c r="T130" s="203"/>
      <c r="U130" s="206" cm="1">
        <f t="array" ref="U130">_xlfn.IFS(L130="Full",1,L130="Partial",0.5,L130="No alignment",0,L130="N/A",0)</f>
        <v>1</v>
      </c>
    </row>
    <row r="131" spans="1:21" s="202" customFormat="1" ht="19.5" customHeight="1">
      <c r="A131" s="221" t="s">
        <v>1377</v>
      </c>
      <c r="B131" s="222" t="s">
        <v>408</v>
      </c>
      <c r="C131" s="222"/>
      <c r="D131" s="222" t="s">
        <v>1396</v>
      </c>
      <c r="I131" s="308" t="s">
        <v>996</v>
      </c>
      <c r="J131" s="202" t="s">
        <v>1397</v>
      </c>
      <c r="K131" s="202" t="s">
        <v>1380</v>
      </c>
      <c r="L131" s="202" t="s">
        <v>629</v>
      </c>
      <c r="M131" s="229" t="s">
        <v>1398</v>
      </c>
      <c r="N131" s="207" t="s">
        <v>575</v>
      </c>
      <c r="O131" s="202" t="s">
        <v>570</v>
      </c>
      <c r="P131" s="208"/>
      <c r="Q131" s="207"/>
      <c r="R131" s="203"/>
      <c r="T131" s="203"/>
      <c r="U131" s="206" cm="1">
        <f t="array" ref="U131">_xlfn.IFS(L131="Full",1,L131="Partial",0.5,L131="No alignment",0,L131="N/A",0)</f>
        <v>0.5</v>
      </c>
    </row>
    <row r="132" spans="1:21" s="202" customFormat="1" ht="19.5" customHeight="1">
      <c r="A132" s="221" t="s">
        <v>1377</v>
      </c>
      <c r="B132" s="222" t="s">
        <v>408</v>
      </c>
      <c r="C132" s="222" t="s">
        <v>374</v>
      </c>
      <c r="D132" s="222" t="s">
        <v>1399</v>
      </c>
      <c r="I132" s="308" t="s">
        <v>572</v>
      </c>
      <c r="J132" s="202" t="s">
        <v>572</v>
      </c>
      <c r="K132" s="202" t="s">
        <v>572</v>
      </c>
      <c r="L132" s="202" t="s">
        <v>6</v>
      </c>
      <c r="M132" s="229"/>
      <c r="N132" s="207" t="s">
        <v>575</v>
      </c>
      <c r="O132" s="202" t="s">
        <v>570</v>
      </c>
      <c r="P132" s="208"/>
      <c r="Q132" s="207"/>
      <c r="R132" s="203"/>
      <c r="T132" s="203"/>
      <c r="U132" s="206" cm="1">
        <f t="array" ref="U132">_xlfn.IFS(L132="Full",1,L132="Partial",0.5,L132="No alignment",0,L132="N/A",0)</f>
        <v>0</v>
      </c>
    </row>
    <row r="133" spans="1:21" s="202" customFormat="1" ht="19.5" customHeight="1">
      <c r="A133" s="221" t="s">
        <v>1377</v>
      </c>
      <c r="B133" s="222" t="s">
        <v>408</v>
      </c>
      <c r="C133" s="222" t="s">
        <v>376</v>
      </c>
      <c r="D133" s="222" t="s">
        <v>1053</v>
      </c>
      <c r="I133" s="308" t="s">
        <v>572</v>
      </c>
      <c r="J133" s="202" t="s">
        <v>572</v>
      </c>
      <c r="K133" s="202" t="s">
        <v>572</v>
      </c>
      <c r="L133" s="202" t="s">
        <v>6</v>
      </c>
      <c r="M133" s="229"/>
      <c r="N133" s="207" t="s">
        <v>575</v>
      </c>
      <c r="O133" s="202" t="s">
        <v>570</v>
      </c>
      <c r="P133" s="208"/>
      <c r="Q133" s="207"/>
      <c r="R133" s="203"/>
      <c r="T133" s="203"/>
      <c r="U133" s="206" cm="1">
        <f t="array" ref="U133">_xlfn.IFS(L133="Full",1,L133="Partial",0.5,L133="No alignment",0,L133="N/A",0)</f>
        <v>0</v>
      </c>
    </row>
    <row r="134" spans="1:21" s="202" customFormat="1" ht="19.5" customHeight="1">
      <c r="A134" s="221" t="s">
        <v>1377</v>
      </c>
      <c r="B134" s="222" t="s">
        <v>408</v>
      </c>
      <c r="C134" s="222" t="s">
        <v>378</v>
      </c>
      <c r="D134" s="222" t="s">
        <v>1400</v>
      </c>
      <c r="I134" s="308" t="s">
        <v>572</v>
      </c>
      <c r="J134" s="202" t="s">
        <v>572</v>
      </c>
      <c r="K134" s="202" t="s">
        <v>572</v>
      </c>
      <c r="L134" s="202" t="s">
        <v>6</v>
      </c>
      <c r="M134" s="229"/>
      <c r="N134" s="207" t="s">
        <v>575</v>
      </c>
      <c r="O134" s="202" t="s">
        <v>570</v>
      </c>
      <c r="P134" s="208"/>
      <c r="Q134" s="207"/>
      <c r="R134" s="203"/>
      <c r="T134" s="203"/>
      <c r="U134" s="206" cm="1">
        <f t="array" ref="U134">_xlfn.IFS(L134="Full",1,L134="Partial",0.5,L134="No alignment",0,L134="N/A",0)</f>
        <v>0</v>
      </c>
    </row>
    <row r="135" spans="1:21" s="202" customFormat="1" ht="19.5" customHeight="1">
      <c r="A135" s="221" t="s">
        <v>1377</v>
      </c>
      <c r="B135" s="222" t="s">
        <v>408</v>
      </c>
      <c r="C135" s="222" t="s">
        <v>382</v>
      </c>
      <c r="D135" s="222" t="s">
        <v>1057</v>
      </c>
      <c r="I135" s="308" t="s">
        <v>572</v>
      </c>
      <c r="J135" s="202" t="s">
        <v>572</v>
      </c>
      <c r="K135" s="202" t="s">
        <v>572</v>
      </c>
      <c r="L135" s="202" t="s">
        <v>6</v>
      </c>
      <c r="M135" s="229"/>
      <c r="N135" s="207" t="s">
        <v>575</v>
      </c>
      <c r="O135" s="202" t="s">
        <v>570</v>
      </c>
      <c r="P135" s="208"/>
      <c r="Q135" s="207"/>
      <c r="R135" s="203"/>
      <c r="T135" s="203"/>
      <c r="U135" s="206" cm="1">
        <f t="array" ref="U135">_xlfn.IFS(L135="Full",1,L135="Partial",0.5,L135="No alignment",0,L135="N/A",0)</f>
        <v>0</v>
      </c>
    </row>
    <row r="136" spans="1:21" s="202" customFormat="1" ht="19.5" customHeight="1">
      <c r="A136" s="223" t="s">
        <v>1377</v>
      </c>
      <c r="B136" s="224" t="s">
        <v>408</v>
      </c>
      <c r="C136" s="224" t="s">
        <v>740</v>
      </c>
      <c r="D136" s="224" t="s">
        <v>1059</v>
      </c>
      <c r="E136" s="210"/>
      <c r="F136" s="210"/>
      <c r="G136" s="210"/>
      <c r="H136" s="210"/>
      <c r="I136" s="233" t="s">
        <v>572</v>
      </c>
      <c r="J136" s="210" t="s">
        <v>572</v>
      </c>
      <c r="K136" s="210" t="s">
        <v>572</v>
      </c>
      <c r="L136" s="210" t="s">
        <v>6</v>
      </c>
      <c r="M136" s="231"/>
      <c r="N136" s="209" t="s">
        <v>575</v>
      </c>
      <c r="O136" s="210" t="s">
        <v>570</v>
      </c>
      <c r="P136" s="217"/>
      <c r="Q136" s="209"/>
      <c r="R136" s="211"/>
      <c r="S136" s="210"/>
      <c r="T136" s="210"/>
      <c r="U136" s="314" cm="1">
        <f t="array" ref="U136">_xlfn.IFS(L136="Full",1,L136="Partial",0.5,L136="No alignment",0,L136="N/A",0)</f>
        <v>0</v>
      </c>
    </row>
  </sheetData>
  <autoFilter ref="A1:U136" xr:uid="{3F6EA64C-FCBC-4688-B642-CDE419C8D235}"/>
  <phoneticPr fontId="16" type="noConversion"/>
  <conditionalFormatting sqref="L1">
    <cfRule type="containsText" dxfId="6" priority="2" operator="containsText" text="No alignment">
      <formula>NOT(ISERROR(SEARCH("No alignment",L1)))</formula>
    </cfRule>
  </conditionalFormatting>
  <conditionalFormatting sqref="O1:O1048576">
    <cfRule type="cellIs" dxfId="5" priority="1" operator="equal">
      <formula>"No"</formula>
    </cfRule>
  </conditionalFormatting>
  <dataValidations count="2">
    <dataValidation allowBlank="1" showInputMessage="1" showErrorMessage="1" sqref="L1" xr:uid="{6BD37868-B1F0-49B1-8692-38AB54A9A16A}"/>
    <dataValidation type="list" allowBlank="1" showInputMessage="1" showErrorMessage="1" sqref="L2:L136" xr:uid="{317669F2-5078-49FB-A6EA-24150F7E6757}">
      <formula1>#REF!</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6ee6ca9f-b502-49d2-ac7f-e58182edb532">4KNJHJUTHVZH-1719958612-30711</_dlc_DocId>
    <_dlc_DocIdUrl xmlns="6ee6ca9f-b502-49d2-ac7f-e58182edb532">
      <Url>https://cdp076.sharepoint.com/sites/DisclosureContent/_layouts/15/DocIdRedir.aspx?ID=4KNJHJUTHVZH-1719958612-30711</Url>
      <Description>4KNJHJUTHVZH-1719958612-30711</Description>
    </_dlc_DocIdUrl>
    <_dlc_DocIdPersistId xmlns="6ee6ca9f-b502-49d2-ac7f-e58182edb532">false</_dlc_DocIdPersistId>
    <_DCDateModified xmlns="http://schemas.microsoft.com/sharepoint/v3/fields" xsi:nil="true"/>
    <TaxCatchAll xmlns="8261a73f-50c0-4e66-8c12-f8abd68db5eb" xsi:nil="true"/>
    <Notes xmlns="ffc9e0db-7ce6-4cc6-ba6d-ae50a739ed81" xsi:nil="true"/>
    <i56cb424e5a846298f3762cc8604cea3 xmlns="6ee6ca9f-b502-49d2-ac7f-e58182edb532">
      <Terms xmlns="http://schemas.microsoft.com/office/infopath/2007/PartnerControls"/>
    </i56cb424e5a846298f3762cc8604cea3>
    <Topic xmlns="6ee6ca9f-b502-49d2-ac7f-e58182edb532" xsi:nil="true"/>
    <_DCDateCreated xmlns="http://schemas.microsoft.com/sharepoint/v3/fields" xsi:nil="true"/>
    <TaxKeywordTaxHTField xmlns="6ee6ca9f-b502-49d2-ac7f-e58182edb532">
      <Terms xmlns="http://schemas.microsoft.com/office/infopath/2007/PartnerControls"/>
    </TaxKeywordTaxHTField>
  </documentManagement>
</p:properties>
</file>

<file path=customXml/item3.xml><?xml version="1.0" encoding="utf-8"?>
<ct:contentTypeSchema xmlns:ct="http://schemas.microsoft.com/office/2006/metadata/contentType" xmlns:ma="http://schemas.microsoft.com/office/2006/metadata/properties/metaAttributes" ct:_="" ma:_="" ma:contentTypeName="GRI Standards project document template" ma:contentTypeID="0x010100B841FB8C37385B42A9C75E43AC9C4F1F00CAD3E5DE41D7E74C884EAE862C35C625" ma:contentTypeVersion="5" ma:contentTypeDescription="" ma:contentTypeScope="" ma:versionID="ac95d625a2652db18747d6aa290db207">
  <xsd:schema xmlns:xsd="http://www.w3.org/2001/XMLSchema" xmlns:xs="http://www.w3.org/2001/XMLSchema" xmlns:p="http://schemas.microsoft.com/office/2006/metadata/properties" xmlns:ns2="6ee6ca9f-b502-49d2-ac7f-e58182edb532" xmlns:ns3="http://schemas.microsoft.com/sharepoint/v3/fields" xmlns:ns4="8261a73f-50c0-4e66-8c12-f8abd68db5eb" xmlns:ns5="ffc9e0db-7ce6-4cc6-ba6d-ae50a739ed81" targetNamespace="http://schemas.microsoft.com/office/2006/metadata/properties" ma:root="true" ma:fieldsID="90a73a93ec6566882cd021a23c724133" ns2:_="" ns3:_="" ns4:_="" ns5:_="">
    <xsd:import namespace="6ee6ca9f-b502-49d2-ac7f-e58182edb532"/>
    <xsd:import namespace="http://schemas.microsoft.com/sharepoint/v3/fields"/>
    <xsd:import namespace="8261a73f-50c0-4e66-8c12-f8abd68db5eb"/>
    <xsd:import namespace="ffc9e0db-7ce6-4cc6-ba6d-ae50a739ed81"/>
    <xsd:element name="properties">
      <xsd:complexType>
        <xsd:sequence>
          <xsd:element name="documentManagement">
            <xsd:complexType>
              <xsd:all>
                <xsd:element ref="ns3:_DCDateCreated" minOccurs="0"/>
                <xsd:element ref="ns3:_DCDateModified" minOccurs="0"/>
                <xsd:element ref="ns4:TaxCatchAll" minOccurs="0"/>
                <xsd:element ref="ns4:TaxCatchAllLabel" minOccurs="0"/>
                <xsd:element ref="ns2:TaxKeywordTaxHTField" minOccurs="0"/>
                <xsd:element ref="ns2:i56cb424e5a846298f3762cc8604cea3" minOccurs="0"/>
                <xsd:element ref="ns2:_dlc_DocId" minOccurs="0"/>
                <xsd:element ref="ns2:_dlc_DocIdUrl" minOccurs="0"/>
                <xsd:element ref="ns2:_dlc_DocIdPersistId" minOccurs="0"/>
                <xsd:element ref="ns2:Topic" minOccurs="0"/>
                <xsd:element ref="ns5: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e6ca9f-b502-49d2-ac7f-e58182edb532" elementFormDefault="qualified">
    <xsd:import namespace="http://schemas.microsoft.com/office/2006/documentManagement/types"/>
    <xsd:import namespace="http://schemas.microsoft.com/office/infopath/2007/PartnerControls"/>
    <xsd:element name="TaxKeywordTaxHTField" ma:index="10" nillable="true" ma:taxonomy="true" ma:internalName="TaxKeywordTaxHTField" ma:taxonomyFieldName="TaxKeyword" ma:displayName="Enterprise Keywords" ma:fieldId="{23f27201-bee3-471e-b2e7-b64fd8b7ca38}" ma:taxonomyMulti="true" ma:sspId="422556ba-1ef3-45e2-8bd8-b3e8a7d976ea" ma:termSetId="00000000-0000-0000-0000-000000000000" ma:anchorId="00000000-0000-0000-0000-000000000000" ma:open="true" ma:isKeyword="true">
      <xsd:complexType>
        <xsd:sequence>
          <xsd:element ref="pc:Terms" minOccurs="0" maxOccurs="1"/>
        </xsd:sequence>
      </xsd:complexType>
    </xsd:element>
    <xsd:element name="i56cb424e5a846298f3762cc8604cea3" ma:index="15" nillable="true" ma:taxonomy="true" ma:internalName="i56cb424e5a846298f3762cc8604cea3" ma:taxonomyFieldName="Business_x0020_Unit" ma:displayName="Business Unit" ma:default="" ma:fieldId="{256cb424-e5a8-4629-8f37-62cc8604cea3}" ma:taxonomyMulti="true" ma:sspId="422556ba-1ef3-45e2-8bd8-b3e8a7d976ea" ma:termSetId="7f9800fd-05a0-43b2-9abd-0f46c3d0bf24" ma:anchorId="00000000-0000-0000-0000-000000000000" ma:open="false" ma:isKeyword="false">
      <xsd:complexType>
        <xsd:sequence>
          <xsd:element ref="pc:Terms" minOccurs="0" maxOccurs="1"/>
        </xsd:sequence>
      </xsd:complexType>
    </xsd:element>
    <xsd:element name="_dlc_DocId" ma:index="17" nillable="true" ma:displayName="Document ID Value" ma:description="The value of the document ID assigned to this item."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element name="Topic" ma:index="20" nillable="true" ma:displayName="Topic" ma:internalName="Topi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5" nillable="true" ma:displayName="Date Created" ma:description="The date on which this resource was created" ma:format="DateTime" ma:hidden="true" ma:internalName="_DCDateCreated" ma:readOnly="false">
      <xsd:simpleType>
        <xsd:restriction base="dms:DateTime"/>
      </xsd:simpleType>
    </xsd:element>
    <xsd:element name="_DCDateModified" ma:index="6" nillable="true" ma:displayName="Date Modified" ma:description="The date on which this resource was last modified" ma:format="DateTime" ma:hidden="true" ma:internalName="_DCDateModified"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261a73f-50c0-4e66-8c12-f8abd68db5eb"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accaf6c2-264b-449e-a834-07eb7a4eff10}" ma:internalName="TaxCatchAll" ma:showField="CatchAllData" ma:web="6ee6ca9f-b502-49d2-ac7f-e58182edb53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accaf6c2-264b-449e-a834-07eb7a4eff10}" ma:internalName="TaxCatchAllLabel" ma:readOnly="true" ma:showField="CatchAllDataLabel" ma:web="6ee6ca9f-b502-49d2-ac7f-e58182edb5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c9e0db-7ce6-4cc6-ba6d-ae50a739ed81" elementFormDefault="qualified">
    <xsd:import namespace="http://schemas.microsoft.com/office/2006/documentManagement/types"/>
    <xsd:import namespace="http://schemas.microsoft.com/office/infopath/2007/PartnerControls"/>
    <xsd:element name="Notes" ma:index="21" nillable="true" ma:displayName="Notes" ma:format="Dropdown" ma:internalName="Note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displayName="Author"/>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1DE4AAF2-55F4-49DB-A542-2DE20D25C247}">
  <ds:schemaRefs>
    <ds:schemaRef ds:uri="http://schemas.microsoft.com/sharepoint/v3/contenttype/forms"/>
  </ds:schemaRefs>
</ds:datastoreItem>
</file>

<file path=customXml/itemProps2.xml><?xml version="1.0" encoding="utf-8"?>
<ds:datastoreItem xmlns:ds="http://schemas.openxmlformats.org/officeDocument/2006/customXml" ds:itemID="{B784B09D-3D43-4C02-A33E-A9F0C19C8327}">
  <ds:schemaRefs>
    <ds:schemaRef ds:uri="9f02ad90-b74e-4fad-ba24-4d995c5387f1"/>
    <ds:schemaRef ds:uri="http://purl.org/dc/terms/"/>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d3d557e0-a5de-4c21-99aa-e74d667e96a1"/>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BE4BA5CD-94A3-4B3A-B7D0-F48807BCA745}"/>
</file>

<file path=customXml/itemProps4.xml><?xml version="1.0" encoding="utf-8"?>
<ds:datastoreItem xmlns:ds="http://schemas.openxmlformats.org/officeDocument/2006/customXml" ds:itemID="{B6DD1352-29FB-4B34-A6CD-BE5ED35E735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Cover sheet</vt:lpstr>
      <vt:lpstr>Overview of GRI standards (old)</vt:lpstr>
      <vt:lpstr>GRI 101</vt:lpstr>
      <vt:lpstr>GRI 101 ONLY (2)</vt:lpstr>
      <vt:lpstr>Process Note</vt:lpstr>
      <vt:lpstr>Introduction</vt:lpstr>
      <vt:lpstr>GRI 102</vt:lpstr>
      <vt:lpstr>GRI 103</vt:lpstr>
      <vt:lpstr>GRI Climate Change (draft)</vt:lpstr>
      <vt:lpstr>GRI CC Energy sectors (draft)</vt:lpstr>
      <vt:lpstr>GRI 101 </vt:lpstr>
      <vt:lpstr>Stats_101</vt:lpstr>
      <vt:lpstr>Analysis-CC</vt:lpstr>
      <vt:lpstr>Analysis-CC Energy</vt:lpstr>
      <vt:lpstr>GRI 2</vt:lpstr>
      <vt:lpstr>Taxonomy data points - ALL</vt:lpstr>
      <vt:lpstr>GRI 3</vt:lpstr>
      <vt:lpstr>GRI 200 disclosures ONLY</vt:lpstr>
      <vt:lpstr>GRI 400 disclosures ONLY</vt:lpstr>
      <vt:lpstr>GRI 300 disclosures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Sudhiksha Unnikrishnan</dc:creator>
  <cp:keywords/>
  <dc:description/>
  <cp:lastModifiedBy>Anvita Dulluri</cp:lastModifiedBy>
  <cp:revision/>
  <dcterms:created xsi:type="dcterms:W3CDTF">2024-07-08T14:28:07Z</dcterms:created>
  <dcterms:modified xsi:type="dcterms:W3CDTF">2026-04-13T18:30:08Z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0x010100B841FB8C37385B42A9C75E43AC9C4F1F00CAD3E5DE41D7E74C884EAE862C35C625</vt:lpwstr>
  </property>
  <property fmtid="{D5CDD505-2E9C-101B-9397-08002B2CF9AE}" pid="3" name="MediaServiceImageTags">
    <vt:lpwstr/>
  </property>
  <property fmtid="{D5CDD505-2E9C-101B-9397-08002B2CF9AE}" pid="4" name="_dlc_DocIdItemGuid">
    <vt:lpwstr>cbc9306d-e6e3-486e-8489-9eae8cc5534f</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TaxKeyword">
    <vt:lpwstr/>
  </property>
  <property fmtid="{D5CDD505-2E9C-101B-9397-08002B2CF9AE}" pid="12" name="Business_x0020_Unit">
    <vt:lpwstr/>
  </property>
  <property fmtid="{D5CDD505-2E9C-101B-9397-08002B2CF9AE}" pid="13" name="Business Unit">
    <vt:lpwstr/>
  </property>
  <property fmtid="{D5CDD505-2E9C-101B-9397-08002B2CF9AE}" pid="14" name="lcf76f155ced4ddcb4097134ff3c332f">
    <vt:lpwstr/>
  </property>
</Properties>
</file>